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xr:revisionPtr revIDLastSave="0" documentId="13_ncr:1_{5B7A2603-7FA5-46CA-8FCF-B58D274991E5}" xr6:coauthVersionLast="47" xr6:coauthVersionMax="47" xr10:uidLastSave="{00000000-0000-0000-0000-000000000000}"/>
  <bookViews>
    <workbookView xWindow="-120" yWindow="-120" windowWidth="15600" windowHeight="11040" firstSheet="4" activeTab="9" xr2:uid="{00000000-000D-0000-FFFF-FFFF00000000}"/>
  </bookViews>
  <sheets>
    <sheet name="MANNA" sheetId="1" r:id="rId1"/>
    <sheet name="OTHER" sheetId="2" r:id="rId2"/>
    <sheet name="SHAWON" sheetId="3" r:id="rId3"/>
    <sheet name="NASIR" sheetId="4" r:id="rId4"/>
    <sheet name="MAHFUZ" sheetId="5" r:id="rId5"/>
    <sheet name="JIHAD" sheetId="6" r:id="rId6"/>
    <sheet name="MD SIR" sheetId="7" r:id="rId7"/>
    <sheet name="UNCLE" sheetId="8" r:id="rId8"/>
    <sheet name="FUND" sheetId="9" r:id="rId9"/>
    <sheet name="SUMMARY" sheetId="10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6" i="10" l="1"/>
  <c r="D11" i="10"/>
  <c r="D10" i="10"/>
  <c r="D9" i="10"/>
  <c r="D8" i="10"/>
  <c r="D7" i="10"/>
  <c r="D5" i="10"/>
  <c r="D4" i="10"/>
  <c r="B10" i="9"/>
  <c r="H5" i="8"/>
  <c r="C11" i="10" s="1"/>
  <c r="H4" i="8"/>
  <c r="B11" i="10" s="1"/>
  <c r="H5" i="7"/>
  <c r="C10" i="10" s="1"/>
  <c r="H4" i="7"/>
  <c r="B10" i="10" s="1"/>
  <c r="H5" i="6"/>
  <c r="C9" i="10" s="1"/>
  <c r="H4" i="6"/>
  <c r="H5" i="5"/>
  <c r="C8" i="10" s="1"/>
  <c r="H4" i="5"/>
  <c r="B8" i="10" s="1"/>
  <c r="H5" i="4"/>
  <c r="C7" i="10" s="1"/>
  <c r="H4" i="4"/>
  <c r="B7" i="10" s="1"/>
  <c r="H5" i="3"/>
  <c r="C6" i="10" s="1"/>
  <c r="H4" i="3"/>
  <c r="B6" i="10" s="1"/>
  <c r="H5" i="2"/>
  <c r="C5" i="10" s="1"/>
  <c r="H4" i="2"/>
  <c r="B5" i="10" s="1"/>
  <c r="H5" i="1"/>
  <c r="C4" i="10" s="1"/>
  <c r="H4" i="1"/>
  <c r="H6" i="1" l="1"/>
  <c r="E4" i="10" s="1"/>
  <c r="D12" i="10"/>
  <c r="H6" i="6"/>
  <c r="E9" i="10" s="1"/>
  <c r="C12" i="10"/>
  <c r="B24" i="10" s="1"/>
  <c r="H6" i="3"/>
  <c r="E6" i="10" s="1"/>
  <c r="H6" i="7"/>
  <c r="E10" i="10" s="1"/>
  <c r="B9" i="10"/>
  <c r="H6" i="4"/>
  <c r="E7" i="10" s="1"/>
  <c r="B4" i="10"/>
  <c r="H6" i="5"/>
  <c r="E8" i="10" s="1"/>
  <c r="B18" i="10"/>
  <c r="H6" i="8"/>
  <c r="E11" i="10" s="1"/>
  <c r="H6" i="2"/>
  <c r="E5" i="10" s="1"/>
  <c r="B12" i="10" l="1"/>
  <c r="B19" i="10" s="1"/>
  <c r="E12" i="10"/>
  <c r="B14" i="10" s="1"/>
  <c r="B20" i="10" l="1"/>
</calcChain>
</file>

<file path=xl/sharedStrings.xml><?xml version="1.0" encoding="utf-8"?>
<sst xmlns="http://schemas.openxmlformats.org/spreadsheetml/2006/main" count="526" uniqueCount="159">
  <si>
    <t>MANNA</t>
  </si>
  <si>
    <t>Yellow = you type. White = auto.</t>
  </si>
  <si>
    <t>DATE</t>
  </si>
  <si>
    <t>TYPE</t>
  </si>
  <si>
    <t>PARTICULAR</t>
  </si>
  <si>
    <t>AMOUNT</t>
  </si>
  <si>
    <t>COMPANY</t>
  </si>
  <si>
    <t>PREVIOUS DUE</t>
  </si>
  <si>
    <t>ADV DATE</t>
  </si>
  <si>
    <t>ADV PARTICULAR</t>
  </si>
  <si>
    <t>ADV AMOUNT</t>
  </si>
  <si>
    <t>TOTAL BILL</t>
  </si>
  <si>
    <t>ADVANCE TAKEN</t>
  </si>
  <si>
    <t>CURRENT DUE</t>
  </si>
  <si>
    <t>OTHER</t>
  </si>
  <si>
    <t>SHAWON</t>
  </si>
  <si>
    <t>NASIR</t>
  </si>
  <si>
    <t>MAHFUZ</t>
  </si>
  <si>
    <t>JIHAD</t>
  </si>
  <si>
    <t>MD SIR</t>
  </si>
  <si>
    <t>UNCLE</t>
  </si>
  <si>
    <t>FUND — given by Wouliour vai</t>
  </si>
  <si>
    <t>FUND DATE</t>
  </si>
  <si>
    <t>FUND AMOUNT</t>
  </si>
  <si>
    <t>TOTAL FUND</t>
  </si>
  <si>
    <t>SUMMARY — this bill set</t>
  </si>
  <si>
    <t>100% automatic (except the two yellow carry cells).</t>
  </si>
  <si>
    <t>Account</t>
  </si>
  <si>
    <t>Bill</t>
  </si>
  <si>
    <t>Advance</t>
  </si>
  <si>
    <t>Previous due</t>
  </si>
  <si>
    <t>Current due</t>
  </si>
  <si>
    <t>TOTAL</t>
  </si>
  <si>
    <t>MEMBER DUE (held by all)</t>
  </si>
  <si>
    <t>WOULIOUR VAI — running statement</t>
  </si>
  <si>
    <t>Opening balance owed</t>
  </si>
  <si>
    <t>New fund this set</t>
  </si>
  <si>
    <t>Bills submitted this set</t>
  </si>
  <si>
    <t>Closing balance owed</t>
  </si>
  <si>
    <t>CASH IN HAND — running</t>
  </si>
  <si>
    <t>Previous cash in hand</t>
  </si>
  <si>
    <t>Cash in hand</t>
  </si>
  <si>
    <t>27.09.2026</t>
  </si>
  <si>
    <t>06.10.26</t>
  </si>
  <si>
    <t>15.10.26</t>
  </si>
  <si>
    <t>19.9.26</t>
  </si>
  <si>
    <t>24.9.26</t>
  </si>
  <si>
    <t>26.9.26</t>
  </si>
  <si>
    <t>27.9.26</t>
  </si>
  <si>
    <t>27.09.26</t>
  </si>
  <si>
    <t>1.10.26</t>
  </si>
  <si>
    <t>4.10.26</t>
  </si>
  <si>
    <t>6.10.26</t>
  </si>
  <si>
    <t>7.10.26</t>
  </si>
  <si>
    <t>11.10.26</t>
  </si>
  <si>
    <t>14.10.26</t>
  </si>
  <si>
    <t>23.9.26</t>
  </si>
  <si>
    <t>…</t>
  </si>
  <si>
    <t>13.10.26</t>
  </si>
  <si>
    <t>return</t>
  </si>
  <si>
    <t xml:space="preserve">uncle return </t>
  </si>
  <si>
    <t>LUNCH</t>
  </si>
  <si>
    <t>ACCESSORIES</t>
  </si>
  <si>
    <t>FARE</t>
  </si>
  <si>
    <t>12.10.26</t>
  </si>
  <si>
    <t>SERVICING</t>
  </si>
  <si>
    <t>VISIT</t>
  </si>
  <si>
    <t>TAX OFFICE VISIT WITH ADVOCATE, NASIR, SHAWON</t>
  </si>
  <si>
    <t>BL</t>
  </si>
  <si>
    <t>BL INV-186.26, BGLH262370, MR1004211</t>
  </si>
  <si>
    <t>B-GOLS</t>
  </si>
  <si>
    <t>A4X2</t>
  </si>
  <si>
    <t>A4X2, PIN 5</t>
  </si>
  <si>
    <t>UD</t>
  </si>
  <si>
    <t>UD 24/2</t>
  </si>
  <si>
    <t>FOC</t>
  </si>
  <si>
    <t>UD 23 AMD2, HOLOGRAM STICKER, WEB</t>
  </si>
  <si>
    <t>UD 23/2</t>
  </si>
  <si>
    <t>STAMP</t>
  </si>
  <si>
    <t>STAMP INV-191/26, 500X6</t>
  </si>
  <si>
    <t>BL INV-191/26, PCL26100302, MR003470</t>
  </si>
  <si>
    <t>FASHION CARGO</t>
  </si>
  <si>
    <t>STAMP INV-192/26, 500X6</t>
  </si>
  <si>
    <t>SCAN GLOBAL</t>
  </si>
  <si>
    <t>BL INV-192/26, DACS027238, DOC NO. 2026/10/15/220</t>
  </si>
  <si>
    <t>8.10.26</t>
  </si>
  <si>
    <t>5.10.26</t>
  </si>
  <si>
    <t>TIFFIN</t>
  </si>
  <si>
    <t>3.10.26</t>
  </si>
  <si>
    <t>OFFICE RECONSTRUCTION</t>
  </si>
  <si>
    <t>BL INV-170.26, NLLS26085997, MR005495</t>
  </si>
  <si>
    <t>NAVANA</t>
  </si>
  <si>
    <t>CLEANING FLOOR BRUSH</t>
  </si>
  <si>
    <t>CO_PAY</t>
  </si>
  <si>
    <t>CO INV-176/26</t>
  </si>
  <si>
    <t>MULTIPLUGX2</t>
  </si>
  <si>
    <t>PC_PARTS</t>
  </si>
  <si>
    <t>WIFI RECEIVERX2, GLASS CLEANER</t>
  </si>
  <si>
    <t>UD 23/1</t>
  </si>
  <si>
    <t>30.9.26</t>
  </si>
  <si>
    <t>UD 14/5</t>
  </si>
  <si>
    <t>ELECTRIC SERVICING OFFICE</t>
  </si>
  <si>
    <t>OFFICE_NET</t>
  </si>
  <si>
    <t>DOC_RECOVERY</t>
  </si>
  <si>
    <t>BTB DOCUMENT RECOVERY FROM HA-MEEM</t>
  </si>
  <si>
    <t>UD 25/2026</t>
  </si>
  <si>
    <t>STAMP INV-185/26, 6X500</t>
  </si>
  <si>
    <t>BL INV-185/26, PCL26090288, MR003460</t>
  </si>
  <si>
    <t>STAMP INV-188+189+190/26, 12X500</t>
  </si>
  <si>
    <t>BL INV-188+189+190/26, DACS027240, 27242, 27241</t>
  </si>
  <si>
    <t>MOBILE</t>
  </si>
  <si>
    <t>FAREWELL</t>
  </si>
  <si>
    <t>MANNA VAI FAREWELL TREAT</t>
  </si>
  <si>
    <t>FOOD FOR MANNA VAI CELEBRATION</t>
  </si>
  <si>
    <t>FAREWELL ACCESSORIES</t>
  </si>
  <si>
    <t>29.9.26</t>
  </si>
  <si>
    <t>28.9.26</t>
  </si>
  <si>
    <t>STAMP INV-176/26, 8X500</t>
  </si>
  <si>
    <t>BL INV-176/26, TGLL26090323, MR70728</t>
  </si>
  <si>
    <t>TOPSTAR GLOBAL</t>
  </si>
  <si>
    <t>BL INV-184/26, NLLS26096217, MR005487</t>
  </si>
  <si>
    <t>UD 3/8</t>
  </si>
  <si>
    <t>STAMP INV-123/26, 8X500</t>
  </si>
  <si>
    <t>BL INV-123/26, PFSL26082009, MR6017069</t>
  </si>
  <si>
    <t>PLANET FREIGHT</t>
  </si>
  <si>
    <t>BL INV-179+180/26, BGLH262109, BGLH262141, MR1004114</t>
  </si>
  <si>
    <t>BL INV-175/26, 177/26, BGLH262108, 262216, MR1004099</t>
  </si>
  <si>
    <t xml:space="preserve">BL INV-173/26, DACA004937, </t>
  </si>
  <si>
    <t>13.9.26</t>
  </si>
  <si>
    <t>22.9.26</t>
  </si>
  <si>
    <t>BL SURRENDER INV-145/26, DACS024930</t>
  </si>
  <si>
    <t>21.9.26</t>
  </si>
  <si>
    <t>ONLINE_CHARGE</t>
  </si>
  <si>
    <t>DEPOSITED 250,000 TK, ONE BANK</t>
  </si>
  <si>
    <t>20.9.26</t>
  </si>
  <si>
    <t>UD 24/2026</t>
  </si>
  <si>
    <t>COURIER</t>
  </si>
  <si>
    <t>ARBUTATION_FEE</t>
  </si>
  <si>
    <t>BKMEA ARBUTATION</t>
  </si>
  <si>
    <t>BKMEA</t>
  </si>
  <si>
    <t>BL INV-182/26, S52026261494</t>
  </si>
  <si>
    <t>EFL</t>
  </si>
  <si>
    <t>UD 24/1</t>
  </si>
  <si>
    <t>MONTHLY_VAT</t>
  </si>
  <si>
    <t>10.10.26</t>
  </si>
  <si>
    <t>PC POWER CABLE</t>
  </si>
  <si>
    <t>UD 17/5</t>
  </si>
  <si>
    <t>BL INV-187/26, BGLH262362,MR1004189</t>
  </si>
  <si>
    <t>STAMP INV-183/26, 500X3</t>
  </si>
  <si>
    <t>BL INV-183/26, S52026283437</t>
  </si>
  <si>
    <t>VAT_KTAX</t>
  </si>
  <si>
    <t>AUG &amp; SEPT SALARY, 11 MONTH PEND. WORK</t>
  </si>
  <si>
    <t>KTAX</t>
  </si>
  <si>
    <t>29.10.26</t>
  </si>
  <si>
    <t>17.10.26</t>
  </si>
  <si>
    <t>2.10.26</t>
  </si>
  <si>
    <t>SALARY TAKEN ADV</t>
  </si>
  <si>
    <t>TAKEN</t>
  </si>
  <si>
    <t>electric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</si>
</sst>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6"/>
      <color rgb="FFB8932F"/>
      <name val="Calibri"/>
    </font>
    <font>
      <i/>
      <sz val="9"/>
      <color rgb="FF9A8F7A"/>
      <name val="Calibri"/>
    </font>
    <font>
      <b/>
      <sz val="11"/>
      <color rgb="FFFFFFFF"/>
      <name val="Calibri"/>
    </font>
    <font>
      <b/>
      <sz val="11"/>
      <color rgb="FF211C14"/>
      <name val="Calibri"/>
    </font>
    <font>
      <b/>
      <sz val="11"/>
      <color rgb="FF0000CC"/>
      <name val="Calibri"/>
    </font>
    <font>
      <sz val="11"/>
      <color rgb="FF211C14"/>
      <name val="Calibri"/>
    </font>
    <font>
      <b/>
      <sz val="12"/>
      <color rgb="FF211C14"/>
      <name val="Calibri"/>
    </font>
    <font>
      <b/>
      <sz val="11"/>
      <name val="Calibri"/>
    </font>
    <font>
      <b/>
      <sz val="12"/>
      <color rgb="FFB8932F"/>
      <name val="Calibri"/>
    </font>
    <font>
      <b/>
      <sz val="12"/>
      <color rgb="FF9B3A2E"/>
      <name val="Calibri"/>
    </font>
    <font>
      <b/>
      <sz val="11"/>
      <color rgb="FFFF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B8932F"/>
      </patternFill>
    </fill>
    <fill>
      <patternFill patternType="solid">
        <fgColor rgb="FFF4EDDD"/>
      </patternFill>
    </fill>
    <fill>
      <patternFill patternType="solid">
        <fgColor rgb="FFFFF3C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rgb="FFD9CDB0"/>
      </left>
      <right style="thin">
        <color rgb="FFD9CDB0"/>
      </right>
      <top style="thin">
        <color rgb="FFD9CDB0"/>
      </top>
      <bottom style="thin">
        <color rgb="FFD9CDB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1" xfId="0" applyFont="1" applyFill="1" applyBorder="1"/>
    <xf numFmtId="40" fontId="5" fillId="4" borderId="1" xfId="0" applyNumberFormat="1" applyFont="1" applyFill="1" applyBorder="1"/>
    <xf numFmtId="40" fontId="6" fillId="0" borderId="1" xfId="0" applyNumberFormat="1" applyFont="1" applyBorder="1"/>
    <xf numFmtId="0" fontId="7" fillId="3" borderId="1" xfId="0" applyFont="1" applyFill="1" applyBorder="1"/>
    <xf numFmtId="40" fontId="4" fillId="0" borderId="1" xfId="0" applyNumberFormat="1" applyFont="1" applyBorder="1"/>
    <xf numFmtId="0" fontId="0" fillId="0" borderId="1" xfId="0" applyBorder="1"/>
    <xf numFmtId="0" fontId="8" fillId="3" borderId="1" xfId="0" applyFont="1" applyFill="1" applyBorder="1"/>
    <xf numFmtId="40" fontId="4" fillId="3" borderId="1" xfId="0" applyNumberFormat="1" applyFont="1" applyFill="1" applyBorder="1"/>
    <xf numFmtId="0" fontId="9" fillId="0" borderId="0" xfId="0" applyFont="1"/>
    <xf numFmtId="40" fontId="10" fillId="0" borderId="1" xfId="0" applyNumberFormat="1" applyFont="1" applyBorder="1"/>
    <xf numFmtId="40" fontId="7" fillId="0" borderId="1" xfId="0" applyNumberFormat="1" applyFont="1" applyBorder="1"/>
    <xf numFmtId="0" fontId="0" fillId="5" borderId="0" xfId="0" applyFill="1"/>
    <xf numFmtId="40" fontId="6" fillId="5" borderId="1" xfId="0" applyNumberFormat="1" applyFont="1" applyFill="1" applyBorder="1"/>
    <xf numFmtId="40" fontId="4" fillId="5" borderId="1" xfId="0" applyNumberFormat="1" applyFont="1" applyFill="1" applyBorder="1"/>
    <xf numFmtId="0" fontId="0" fillId="6" borderId="0" xfId="0" applyFill="1"/>
    <xf numFmtId="0" fontId="11" fillId="5" borderId="0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"/>
  <sheetViews>
    <sheetView topLeftCell="D1" workbookViewId="0">
      <selection activeCell="K4" sqref="K4"/>
    </sheetView>
  </sheetViews>
  <sheetFormatPr defaultRowHeight="15" x14ac:dyDescent="0.25"/>
  <cols>
    <col min="1" max="1" width="10" customWidth="1"/>
    <col min="2" max="2" width="12" customWidth="1"/>
    <col min="3" max="3" width="40" customWidth="1"/>
    <col min="4" max="4" width="12" customWidth="1"/>
    <col min="5" max="5" width="18" customWidth="1"/>
    <col min="6" max="6" width="3" customWidth="1"/>
    <col min="7" max="7" width="16" customWidth="1"/>
    <col min="8" max="8" width="14" customWidth="1"/>
    <col min="9" max="9" width="3" customWidth="1"/>
    <col min="10" max="10" width="10" customWidth="1"/>
    <col min="11" max="11" width="20" customWidth="1"/>
    <col min="12" max="12" width="13" customWidth="1"/>
  </cols>
  <sheetData>
    <row r="1" spans="1:12" ht="21" x14ac:dyDescent="0.35">
      <c r="A1" s="1" t="s">
        <v>0</v>
      </c>
    </row>
    <row r="2" spans="1:12" x14ac:dyDescent="0.25">
      <c r="A2" s="2" t="s">
        <v>1</v>
      </c>
    </row>
    <row r="3" spans="1:12" x14ac:dyDescent="0.2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G3" s="4" t="s">
        <v>7</v>
      </c>
      <c r="H3" s="5">
        <v>-6</v>
      </c>
      <c r="J3" s="3" t="s">
        <v>8</v>
      </c>
      <c r="K3" s="3" t="s">
        <v>9</v>
      </c>
      <c r="L3" s="3" t="s">
        <v>10</v>
      </c>
    </row>
    <row r="4" spans="1:12" x14ac:dyDescent="0.25">
      <c r="A4" t="s">
        <v>46</v>
      </c>
      <c r="B4" t="s">
        <v>63</v>
      </c>
      <c r="D4" s="15">
        <v>180</v>
      </c>
      <c r="G4" s="4" t="s">
        <v>11</v>
      </c>
      <c r="H4" s="6">
        <f>INT(SUM(D4:D203))</f>
        <v>180</v>
      </c>
      <c r="J4" t="s">
        <v>155</v>
      </c>
      <c r="K4" t="s">
        <v>156</v>
      </c>
      <c r="L4">
        <v>20000</v>
      </c>
    </row>
    <row r="5" spans="1:12" x14ac:dyDescent="0.25">
      <c r="G5" s="4" t="s">
        <v>12</v>
      </c>
      <c r="H5" s="6">
        <f>SUM(L4:L33)</f>
        <v>20000</v>
      </c>
    </row>
    <row r="6" spans="1:12" ht="15.75" x14ac:dyDescent="0.25">
      <c r="G6" s="7" t="s">
        <v>13</v>
      </c>
      <c r="H6" s="8">
        <f>H3+H4-H5</f>
        <v>-19826</v>
      </c>
    </row>
  </sheetData>
  <dataValidations count="1">
    <dataValidation type="list" allowBlank="1" sqref="B4:B203" xr:uid="{00000000-0002-0000-0000-000000000000}">
      <formula1>"FARE,LUNCH,MOBILE,COURIER,UD,FOC,BL,STAMP,CNF BL,OFFICE,PAPER,NET,VAT,WATER,VISA,INCENTIVE,RETURN,OTHER"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8"/>
  <sheetViews>
    <sheetView workbookViewId="0">
      <selection activeCell="L4" sqref="L4"/>
    </sheetView>
  </sheetViews>
  <sheetFormatPr defaultRowHeight="15" x14ac:dyDescent="0.25"/>
  <cols>
    <col min="1" max="1" width="10" customWidth="1"/>
    <col min="2" max="2" width="12" customWidth="1"/>
    <col min="3" max="3" width="40" customWidth="1"/>
    <col min="4" max="4" width="12" customWidth="1"/>
    <col min="5" max="5" width="18" customWidth="1"/>
    <col min="6" max="6" width="3" customWidth="1"/>
    <col min="7" max="7" width="16" customWidth="1"/>
    <col min="8" max="8" width="14" customWidth="1"/>
    <col min="9" max="9" width="3" customWidth="1"/>
    <col min="10" max="10" width="10" customWidth="1"/>
    <col min="11" max="11" width="20" customWidth="1"/>
    <col min="12" max="12" width="13" customWidth="1"/>
  </cols>
  <sheetData>
    <row r="1" spans="1:12" ht="21" x14ac:dyDescent="0.35">
      <c r="A1" s="1" t="s">
        <v>14</v>
      </c>
    </row>
    <row r="2" spans="1:12" x14ac:dyDescent="0.25">
      <c r="A2" s="2" t="s">
        <v>1</v>
      </c>
    </row>
    <row r="3" spans="1:12" x14ac:dyDescent="0.2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G3" s="4" t="s">
        <v>7</v>
      </c>
      <c r="H3" s="5">
        <v>0</v>
      </c>
      <c r="J3" s="3" t="s">
        <v>8</v>
      </c>
      <c r="K3" s="3" t="s">
        <v>9</v>
      </c>
      <c r="L3" s="3" t="s">
        <v>10</v>
      </c>
    </row>
    <row r="4" spans="1:12" x14ac:dyDescent="0.25">
      <c r="D4" s="15"/>
      <c r="G4" s="4" t="s">
        <v>11</v>
      </c>
      <c r="H4" s="6">
        <f>INT(SUM(D4:D203))</f>
        <v>0</v>
      </c>
    </row>
    <row r="5" spans="1:12" x14ac:dyDescent="0.25">
      <c r="D5" s="15"/>
      <c r="G5" s="4" t="s">
        <v>12</v>
      </c>
      <c r="H5" s="6">
        <f>SUM(L4:L33)</f>
        <v>0</v>
      </c>
    </row>
    <row r="6" spans="1:12" ht="15.75" x14ac:dyDescent="0.25">
      <c r="D6" s="15"/>
      <c r="G6" s="7" t="s">
        <v>13</v>
      </c>
      <c r="H6" s="8">
        <f>H3+H4-H5</f>
        <v>0</v>
      </c>
    </row>
    <row r="7" spans="1:12" x14ac:dyDescent="0.25">
      <c r="D7" s="15"/>
    </row>
    <row r="8" spans="1:12" x14ac:dyDescent="0.25">
      <c r="D8" s="15"/>
    </row>
    <row r="9" spans="1:12" x14ac:dyDescent="0.25">
      <c r="D9" s="15"/>
    </row>
    <row r="10" spans="1:12" x14ac:dyDescent="0.25">
      <c r="D10" s="15"/>
    </row>
    <row r="11" spans="1:12" x14ac:dyDescent="0.25">
      <c r="D11" s="15"/>
    </row>
    <row r="12" spans="1:12" x14ac:dyDescent="0.25">
      <c r="D12" s="15"/>
    </row>
    <row r="13" spans="1:12" x14ac:dyDescent="0.25">
      <c r="D13" s="15"/>
    </row>
    <row r="14" spans="1:12" x14ac:dyDescent="0.25">
      <c r="D14" s="15"/>
    </row>
    <row r="15" spans="1:12" x14ac:dyDescent="0.25">
      <c r="D15" s="15"/>
    </row>
    <row r="16" spans="1:12" x14ac:dyDescent="0.25">
      <c r="D16" s="15"/>
    </row>
    <row r="17" spans="4:4" x14ac:dyDescent="0.25">
      <c r="D17" s="15"/>
    </row>
    <row r="18" spans="4:4" x14ac:dyDescent="0.25">
      <c r="D18" s="15"/>
    </row>
  </sheetData>
  <dataValidations count="1">
    <dataValidation type="list" allowBlank="1" sqref="B4:B203" xr:uid="{00000000-0002-0000-0100-000000000000}">
      <formula1>"FARE,LUNCH,MOBILE,COURIER,UD,FOC,BL,STAMP,CNF BL,OFFICE,PAPER,NET,VAT,WATER,VISA,INCENTIVE,RETURN,OTHER"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34"/>
  <sheetViews>
    <sheetView workbookViewId="0">
      <selection activeCell="D20" sqref="D20:D32"/>
    </sheetView>
  </sheetViews>
  <sheetFormatPr defaultRowHeight="15" x14ac:dyDescent="0.25"/>
  <cols>
    <col min="1" max="1" width="10" customWidth="1"/>
    <col min="2" max="2" width="12" customWidth="1"/>
    <col min="3" max="3" width="40" customWidth="1"/>
    <col min="4" max="4" width="12" customWidth="1"/>
    <col min="5" max="5" width="18" customWidth="1"/>
    <col min="6" max="6" width="3" customWidth="1"/>
    <col min="7" max="7" width="16" customWidth="1"/>
    <col min="8" max="8" width="14" customWidth="1"/>
    <col min="9" max="9" width="3" customWidth="1"/>
    <col min="10" max="10" width="10" customWidth="1"/>
    <col min="11" max="11" width="20" customWidth="1"/>
    <col min="12" max="12" width="13" customWidth="1"/>
  </cols>
  <sheetData>
    <row r="1" spans="1:12" ht="21" x14ac:dyDescent="0.35">
      <c r="A1" s="1" t="s">
        <v>15</v>
      </c>
    </row>
    <row r="2" spans="1:12" x14ac:dyDescent="0.25">
      <c r="A2" s="2" t="s">
        <v>1</v>
      </c>
    </row>
    <row r="3" spans="1:12" x14ac:dyDescent="0.2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G3" s="4" t="s">
        <v>7</v>
      </c>
      <c r="H3" s="5">
        <v>-77610.55</v>
      </c>
      <c r="J3" s="3" t="s">
        <v>8</v>
      </c>
      <c r="K3" s="3" t="s">
        <v>9</v>
      </c>
      <c r="L3" s="3" t="s">
        <v>10</v>
      </c>
    </row>
    <row r="4" spans="1:12" x14ac:dyDescent="0.25">
      <c r="A4" t="s">
        <v>44</v>
      </c>
      <c r="B4" t="s">
        <v>62</v>
      </c>
      <c r="D4" s="18">
        <v>250</v>
      </c>
      <c r="G4" s="4" t="s">
        <v>11</v>
      </c>
      <c r="H4" s="6">
        <f>INT(SUM(D4:D203))</f>
        <v>38635</v>
      </c>
      <c r="L4">
        <v>1000</v>
      </c>
    </row>
    <row r="5" spans="1:12" x14ac:dyDescent="0.25">
      <c r="A5" t="s">
        <v>86</v>
      </c>
      <c r="B5" t="s">
        <v>63</v>
      </c>
      <c r="D5" s="18">
        <v>205</v>
      </c>
      <c r="G5" s="4" t="s">
        <v>12</v>
      </c>
      <c r="H5" s="6">
        <f>SUM(L4:L33)</f>
        <v>64600</v>
      </c>
      <c r="L5">
        <v>4500</v>
      </c>
    </row>
    <row r="6" spans="1:12" ht="15.75" x14ac:dyDescent="0.25">
      <c r="A6" t="s">
        <v>50</v>
      </c>
      <c r="B6" t="s">
        <v>63</v>
      </c>
      <c r="D6" s="18">
        <v>160</v>
      </c>
      <c r="G6" s="7" t="s">
        <v>13</v>
      </c>
      <c r="H6" s="8">
        <f>H3+H4-H5</f>
        <v>-103575.55</v>
      </c>
      <c r="L6">
        <v>1000</v>
      </c>
    </row>
    <row r="7" spans="1:12" x14ac:dyDescent="0.25">
      <c r="A7" t="s">
        <v>85</v>
      </c>
      <c r="B7" t="s">
        <v>63</v>
      </c>
      <c r="D7" s="18">
        <v>100</v>
      </c>
      <c r="L7">
        <v>1000</v>
      </c>
    </row>
    <row r="8" spans="1:12" x14ac:dyDescent="0.25">
      <c r="A8" t="s">
        <v>99</v>
      </c>
      <c r="B8" t="s">
        <v>110</v>
      </c>
      <c r="D8" s="18">
        <v>600</v>
      </c>
      <c r="L8">
        <v>2500</v>
      </c>
    </row>
    <row r="9" spans="1:12" x14ac:dyDescent="0.25">
      <c r="A9" t="s">
        <v>115</v>
      </c>
      <c r="B9" t="s">
        <v>63</v>
      </c>
      <c r="D9" s="18">
        <v>205</v>
      </c>
      <c r="L9">
        <v>2500</v>
      </c>
    </row>
    <row r="10" spans="1:12" x14ac:dyDescent="0.25">
      <c r="A10" t="s">
        <v>115</v>
      </c>
      <c r="B10" t="s">
        <v>61</v>
      </c>
      <c r="D10" s="18">
        <v>150</v>
      </c>
      <c r="L10">
        <v>500</v>
      </c>
    </row>
    <row r="11" spans="1:12" x14ac:dyDescent="0.25">
      <c r="A11" t="s">
        <v>116</v>
      </c>
      <c r="B11" t="s">
        <v>63</v>
      </c>
      <c r="D11" s="18">
        <v>155</v>
      </c>
      <c r="L11">
        <v>500</v>
      </c>
    </row>
    <row r="12" spans="1:12" x14ac:dyDescent="0.25">
      <c r="A12" t="s">
        <v>99</v>
      </c>
      <c r="B12" t="s">
        <v>63</v>
      </c>
      <c r="D12" s="18">
        <v>170</v>
      </c>
      <c r="L12">
        <v>500</v>
      </c>
    </row>
    <row r="13" spans="1:12" x14ac:dyDescent="0.25">
      <c r="A13" t="s">
        <v>99</v>
      </c>
      <c r="B13" t="s">
        <v>61</v>
      </c>
      <c r="D13" s="18">
        <v>100</v>
      </c>
      <c r="L13">
        <v>500</v>
      </c>
    </row>
    <row r="14" spans="1:12" x14ac:dyDescent="0.25">
      <c r="A14" t="s">
        <v>129</v>
      </c>
      <c r="B14" t="s">
        <v>63</v>
      </c>
      <c r="D14" s="18">
        <v>270</v>
      </c>
      <c r="L14">
        <v>3000</v>
      </c>
    </row>
    <row r="15" spans="1:12" x14ac:dyDescent="0.25">
      <c r="A15" t="s">
        <v>56</v>
      </c>
      <c r="B15" t="s">
        <v>63</v>
      </c>
      <c r="D15" s="18">
        <v>100</v>
      </c>
      <c r="L15">
        <v>500</v>
      </c>
    </row>
    <row r="16" spans="1:12" x14ac:dyDescent="0.25">
      <c r="A16" t="s">
        <v>64</v>
      </c>
      <c r="B16" t="s">
        <v>63</v>
      </c>
      <c r="D16" s="18">
        <v>245</v>
      </c>
      <c r="L16">
        <v>500</v>
      </c>
    </row>
    <row r="17" spans="1:12" x14ac:dyDescent="0.25">
      <c r="A17" t="s">
        <v>54</v>
      </c>
      <c r="B17" t="s">
        <v>63</v>
      </c>
      <c r="D17" s="18">
        <v>210</v>
      </c>
      <c r="L17">
        <v>1000</v>
      </c>
    </row>
    <row r="18" spans="1:12" x14ac:dyDescent="0.25">
      <c r="A18" t="s">
        <v>154</v>
      </c>
      <c r="B18" t="s">
        <v>63</v>
      </c>
      <c r="D18" s="18">
        <v>100</v>
      </c>
      <c r="L18">
        <v>500</v>
      </c>
    </row>
    <row r="19" spans="1:12" x14ac:dyDescent="0.25">
      <c r="L19">
        <v>1000</v>
      </c>
    </row>
    <row r="20" spans="1:12" x14ac:dyDescent="0.25">
      <c r="A20" t="s">
        <v>44</v>
      </c>
      <c r="B20" t="s">
        <v>66</v>
      </c>
      <c r="C20" t="s">
        <v>67</v>
      </c>
      <c r="D20" s="18">
        <v>1745</v>
      </c>
      <c r="L20">
        <v>1500</v>
      </c>
    </row>
    <row r="21" spans="1:12" x14ac:dyDescent="0.25">
      <c r="A21" t="s">
        <v>88</v>
      </c>
      <c r="B21" t="s">
        <v>65</v>
      </c>
      <c r="C21" t="s">
        <v>89</v>
      </c>
      <c r="D21" s="18">
        <v>595</v>
      </c>
      <c r="L21">
        <v>3000</v>
      </c>
    </row>
    <row r="22" spans="1:12" x14ac:dyDescent="0.25">
      <c r="A22" t="s">
        <v>88</v>
      </c>
      <c r="B22" t="s">
        <v>96</v>
      </c>
      <c r="C22" t="s">
        <v>95</v>
      </c>
      <c r="D22" s="18">
        <v>1200</v>
      </c>
      <c r="L22">
        <v>300</v>
      </c>
    </row>
    <row r="23" spans="1:12" x14ac:dyDescent="0.25">
      <c r="A23" t="s">
        <v>88</v>
      </c>
      <c r="B23" t="s">
        <v>96</v>
      </c>
      <c r="C23" t="s">
        <v>97</v>
      </c>
      <c r="D23" s="18">
        <v>1300</v>
      </c>
      <c r="L23">
        <v>20000</v>
      </c>
    </row>
    <row r="24" spans="1:12" x14ac:dyDescent="0.25">
      <c r="A24" t="s">
        <v>85</v>
      </c>
      <c r="B24" t="s">
        <v>65</v>
      </c>
      <c r="C24" t="s">
        <v>101</v>
      </c>
      <c r="D24" s="18">
        <v>3200</v>
      </c>
      <c r="L24">
        <v>-3000</v>
      </c>
    </row>
    <row r="25" spans="1:12" x14ac:dyDescent="0.25">
      <c r="A25" t="s">
        <v>85</v>
      </c>
      <c r="B25" t="s">
        <v>102</v>
      </c>
      <c r="D25" s="18">
        <v>1550</v>
      </c>
      <c r="L25">
        <v>700</v>
      </c>
    </row>
    <row r="26" spans="1:12" x14ac:dyDescent="0.25">
      <c r="A26" t="s">
        <v>86</v>
      </c>
      <c r="B26" t="s">
        <v>103</v>
      </c>
      <c r="C26" t="s">
        <v>104</v>
      </c>
      <c r="D26" s="18">
        <v>1025</v>
      </c>
      <c r="K26" t="s">
        <v>158</v>
      </c>
      <c r="L26">
        <v>2100</v>
      </c>
    </row>
    <row r="27" spans="1:12" x14ac:dyDescent="0.25">
      <c r="A27" t="s">
        <v>46</v>
      </c>
      <c r="B27" t="s">
        <v>111</v>
      </c>
      <c r="C27" t="s">
        <v>112</v>
      </c>
      <c r="D27" s="18">
        <v>1900</v>
      </c>
      <c r="L27" s="19">
        <v>19000</v>
      </c>
    </row>
    <row r="28" spans="1:12" x14ac:dyDescent="0.25">
      <c r="A28" t="s">
        <v>46</v>
      </c>
      <c r="B28" t="s">
        <v>111</v>
      </c>
      <c r="C28" t="s">
        <v>113</v>
      </c>
      <c r="D28" s="18">
        <v>2000</v>
      </c>
    </row>
    <row r="29" spans="1:12" x14ac:dyDescent="0.25">
      <c r="A29" t="s">
        <v>48</v>
      </c>
      <c r="B29" t="s">
        <v>111</v>
      </c>
      <c r="C29" t="s">
        <v>114</v>
      </c>
      <c r="D29" s="18">
        <v>650</v>
      </c>
    </row>
    <row r="30" spans="1:12" x14ac:dyDescent="0.25">
      <c r="A30" t="s">
        <v>64</v>
      </c>
      <c r="B30" t="s">
        <v>143</v>
      </c>
      <c r="D30" s="18">
        <v>11000</v>
      </c>
    </row>
    <row r="31" spans="1:12" x14ac:dyDescent="0.25">
      <c r="A31" t="s">
        <v>54</v>
      </c>
      <c r="B31" t="s">
        <v>61</v>
      </c>
      <c r="D31" s="18">
        <v>450</v>
      </c>
    </row>
    <row r="32" spans="1:12" x14ac:dyDescent="0.25">
      <c r="A32" t="s">
        <v>54</v>
      </c>
      <c r="B32" t="s">
        <v>150</v>
      </c>
      <c r="C32" t="s">
        <v>151</v>
      </c>
      <c r="D32" s="18">
        <v>9000</v>
      </c>
      <c r="E32" t="s">
        <v>152</v>
      </c>
    </row>
    <row r="33" spans="4:4" x14ac:dyDescent="0.25">
      <c r="D33" s="18"/>
    </row>
    <row r="34" spans="4:4" x14ac:dyDescent="0.25">
      <c r="D34" s="18"/>
    </row>
  </sheetData>
  <dataValidations count="1">
    <dataValidation type="list" allowBlank="1" sqref="B4:B17 B19:B203" xr:uid="{00000000-0002-0000-0200-000000000000}">
      <formula1>"FARE,LUNCH,MOBILE,COURIER,UD,FOC,BL,STAMP,CNF BL,OFFICE,PAPER,NET,VAT,WATER,VISA,INCENTIVE,RETURN,OTHER"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27"/>
  <sheetViews>
    <sheetView topLeftCell="A16" workbookViewId="0">
      <selection activeCell="A28" sqref="A28"/>
    </sheetView>
  </sheetViews>
  <sheetFormatPr defaultRowHeight="15" x14ac:dyDescent="0.25"/>
  <cols>
    <col min="1" max="1" width="10" customWidth="1"/>
    <col min="2" max="2" width="12" customWidth="1"/>
    <col min="3" max="3" width="40" customWidth="1"/>
    <col min="4" max="4" width="12" customWidth="1"/>
    <col min="5" max="5" width="18" customWidth="1"/>
    <col min="6" max="6" width="3" customWidth="1"/>
    <col min="7" max="7" width="16" customWidth="1"/>
    <col min="8" max="8" width="14" customWidth="1"/>
    <col min="9" max="9" width="3" customWidth="1"/>
    <col min="10" max="10" width="10" customWidth="1"/>
    <col min="11" max="11" width="20" customWidth="1"/>
    <col min="12" max="12" width="13" customWidth="1"/>
  </cols>
  <sheetData>
    <row r="1" spans="1:12" ht="21" x14ac:dyDescent="0.35">
      <c r="A1" s="1" t="s">
        <v>16</v>
      </c>
    </row>
    <row r="2" spans="1:12" x14ac:dyDescent="0.25">
      <c r="A2" s="2" t="s">
        <v>1</v>
      </c>
    </row>
    <row r="3" spans="1:12" x14ac:dyDescent="0.2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G3" s="4" t="s">
        <v>7</v>
      </c>
      <c r="H3" s="5">
        <v>-228</v>
      </c>
      <c r="J3" s="3" t="s">
        <v>8</v>
      </c>
      <c r="K3" s="3" t="s">
        <v>9</v>
      </c>
      <c r="L3" s="3" t="s">
        <v>10</v>
      </c>
    </row>
    <row r="4" spans="1:12" x14ac:dyDescent="0.25">
      <c r="A4" t="s">
        <v>55</v>
      </c>
      <c r="B4" t="s">
        <v>61</v>
      </c>
      <c r="D4" s="15">
        <v>220</v>
      </c>
      <c r="G4" s="4" t="s">
        <v>11</v>
      </c>
      <c r="H4" s="6">
        <f>INT(SUM(D4:D203))</f>
        <v>5373</v>
      </c>
      <c r="J4" t="s">
        <v>56</v>
      </c>
      <c r="L4">
        <v>2000</v>
      </c>
    </row>
    <row r="5" spans="1:12" x14ac:dyDescent="0.25">
      <c r="A5" t="s">
        <v>55</v>
      </c>
      <c r="B5" t="s">
        <v>63</v>
      </c>
      <c r="D5" s="15">
        <v>110</v>
      </c>
      <c r="G5" s="4" t="s">
        <v>12</v>
      </c>
      <c r="H5" s="6">
        <f>SUM(L4:L33)</f>
        <v>5080</v>
      </c>
      <c r="J5" t="s">
        <v>48</v>
      </c>
      <c r="L5">
        <v>500</v>
      </c>
    </row>
    <row r="6" spans="1:12" ht="15.75" x14ac:dyDescent="0.25">
      <c r="A6" t="s">
        <v>64</v>
      </c>
      <c r="B6" t="s">
        <v>63</v>
      </c>
      <c r="D6" s="15">
        <v>280</v>
      </c>
      <c r="G6" s="7" t="s">
        <v>13</v>
      </c>
      <c r="H6" s="8">
        <f>H3+H4-H5</f>
        <v>65</v>
      </c>
      <c r="J6" t="s">
        <v>57</v>
      </c>
      <c r="L6">
        <v>1500</v>
      </c>
    </row>
    <row r="7" spans="1:12" x14ac:dyDescent="0.25">
      <c r="A7" t="s">
        <v>58</v>
      </c>
      <c r="B7" t="s">
        <v>61</v>
      </c>
      <c r="D7" s="15">
        <v>170</v>
      </c>
      <c r="J7" t="s">
        <v>58</v>
      </c>
      <c r="L7">
        <v>500</v>
      </c>
    </row>
    <row r="8" spans="1:12" x14ac:dyDescent="0.25">
      <c r="A8" t="s">
        <v>44</v>
      </c>
      <c r="B8" t="s">
        <v>65</v>
      </c>
      <c r="D8" s="15">
        <v>400</v>
      </c>
      <c r="J8" t="s">
        <v>85</v>
      </c>
      <c r="L8">
        <v>580</v>
      </c>
    </row>
    <row r="9" spans="1:12" x14ac:dyDescent="0.25">
      <c r="A9" t="s">
        <v>85</v>
      </c>
      <c r="B9" t="s">
        <v>63</v>
      </c>
      <c r="D9" s="15">
        <v>50</v>
      </c>
    </row>
    <row r="10" spans="1:12" x14ac:dyDescent="0.25">
      <c r="A10" t="s">
        <v>52</v>
      </c>
      <c r="B10" t="s">
        <v>63</v>
      </c>
      <c r="D10" s="15">
        <v>120</v>
      </c>
    </row>
    <row r="11" spans="1:12" x14ac:dyDescent="0.25">
      <c r="A11" t="s">
        <v>52</v>
      </c>
      <c r="B11" t="s">
        <v>61</v>
      </c>
      <c r="D11" s="15">
        <v>190</v>
      </c>
    </row>
    <row r="12" spans="1:12" x14ac:dyDescent="0.25">
      <c r="A12" t="s">
        <v>86</v>
      </c>
      <c r="B12" t="s">
        <v>61</v>
      </c>
      <c r="C12" t="s">
        <v>87</v>
      </c>
      <c r="D12" s="15">
        <v>40</v>
      </c>
    </row>
    <row r="13" spans="1:12" x14ac:dyDescent="0.25">
      <c r="A13" t="s">
        <v>86</v>
      </c>
      <c r="B13" t="s">
        <v>63</v>
      </c>
      <c r="D13" s="15">
        <v>370</v>
      </c>
    </row>
    <row r="14" spans="1:12" x14ac:dyDescent="0.25">
      <c r="A14" t="s">
        <v>51</v>
      </c>
      <c r="B14" t="s">
        <v>61</v>
      </c>
      <c r="D14" s="15">
        <v>170</v>
      </c>
    </row>
    <row r="15" spans="1:12" x14ac:dyDescent="0.25">
      <c r="A15" t="s">
        <v>50</v>
      </c>
      <c r="B15" t="s">
        <v>63</v>
      </c>
      <c r="D15" s="15">
        <v>100</v>
      </c>
    </row>
    <row r="16" spans="1:12" x14ac:dyDescent="0.25">
      <c r="A16" t="s">
        <v>88</v>
      </c>
      <c r="B16" t="s">
        <v>93</v>
      </c>
      <c r="C16" t="s">
        <v>94</v>
      </c>
      <c r="D16" s="15">
        <v>103</v>
      </c>
    </row>
    <row r="17" spans="1:4" x14ac:dyDescent="0.25">
      <c r="A17" t="s">
        <v>85</v>
      </c>
      <c r="B17" t="s">
        <v>14</v>
      </c>
      <c r="D17" s="15">
        <v>65</v>
      </c>
    </row>
    <row r="18" spans="1:4" x14ac:dyDescent="0.25">
      <c r="A18" t="s">
        <v>99</v>
      </c>
      <c r="B18" t="s">
        <v>110</v>
      </c>
      <c r="D18" s="15">
        <v>1200</v>
      </c>
    </row>
    <row r="19" spans="1:4" x14ac:dyDescent="0.25">
      <c r="A19" t="s">
        <v>115</v>
      </c>
      <c r="B19" t="s">
        <v>63</v>
      </c>
      <c r="D19" s="15">
        <v>480</v>
      </c>
    </row>
    <row r="20" spans="1:4" x14ac:dyDescent="0.25">
      <c r="A20" t="s">
        <v>99</v>
      </c>
      <c r="B20" t="s">
        <v>63</v>
      </c>
      <c r="D20" s="15">
        <v>100</v>
      </c>
    </row>
    <row r="21" spans="1:4" x14ac:dyDescent="0.25">
      <c r="A21" t="s">
        <v>99</v>
      </c>
      <c r="B21" t="s">
        <v>61</v>
      </c>
      <c r="D21" s="15">
        <v>220</v>
      </c>
    </row>
    <row r="22" spans="1:4" x14ac:dyDescent="0.25">
      <c r="A22" t="s">
        <v>46</v>
      </c>
      <c r="B22" t="s">
        <v>61</v>
      </c>
      <c r="D22" s="15">
        <v>180</v>
      </c>
    </row>
    <row r="23" spans="1:4" x14ac:dyDescent="0.25">
      <c r="A23" t="s">
        <v>46</v>
      </c>
      <c r="B23" t="s">
        <v>63</v>
      </c>
      <c r="D23" s="15">
        <v>110</v>
      </c>
    </row>
    <row r="24" spans="1:4" x14ac:dyDescent="0.25">
      <c r="A24" t="s">
        <v>56</v>
      </c>
      <c r="B24" t="s">
        <v>61</v>
      </c>
      <c r="D24" s="15">
        <v>170</v>
      </c>
    </row>
    <row r="25" spans="1:4" x14ac:dyDescent="0.25">
      <c r="A25" t="s">
        <v>134</v>
      </c>
      <c r="B25" t="s">
        <v>63</v>
      </c>
      <c r="D25" s="15">
        <v>110</v>
      </c>
    </row>
    <row r="26" spans="1:4" x14ac:dyDescent="0.25">
      <c r="A26" t="s">
        <v>134</v>
      </c>
      <c r="B26" t="s">
        <v>61</v>
      </c>
      <c r="D26" s="15">
        <v>170</v>
      </c>
    </row>
    <row r="27" spans="1:4" x14ac:dyDescent="0.25">
      <c r="A27" t="s">
        <v>131</v>
      </c>
      <c r="B27" t="s">
        <v>63</v>
      </c>
      <c r="D27" s="15">
        <v>245</v>
      </c>
    </row>
  </sheetData>
  <dataValidations count="1">
    <dataValidation type="list" allowBlank="1" sqref="B23:B203 B4:B19" xr:uid="{00000000-0002-0000-0300-000000000000}">
      <formula1>"FARE,LUNCH,MOBILE,COURIER,UD,FOC,BL,STAMP,CNF BL,OFFICE,PAPER,NET,VAT,WATER,VISA,INCENTIVE,RETURN,OTHER"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27"/>
  <sheetViews>
    <sheetView workbookViewId="0">
      <selection activeCell="A27" sqref="A27:E27"/>
    </sheetView>
  </sheetViews>
  <sheetFormatPr defaultRowHeight="15" x14ac:dyDescent="0.25"/>
  <cols>
    <col min="1" max="1" width="10" customWidth="1"/>
    <col min="2" max="2" width="12" customWidth="1"/>
    <col min="3" max="3" width="40" customWidth="1"/>
    <col min="4" max="4" width="12" customWidth="1"/>
    <col min="5" max="5" width="18" customWidth="1"/>
    <col min="6" max="6" width="3" customWidth="1"/>
    <col min="7" max="7" width="16" customWidth="1"/>
    <col min="8" max="8" width="14" customWidth="1"/>
    <col min="9" max="9" width="3" customWidth="1"/>
    <col min="10" max="10" width="10" customWidth="1"/>
    <col min="11" max="11" width="20" customWidth="1"/>
    <col min="12" max="12" width="13" customWidth="1"/>
  </cols>
  <sheetData>
    <row r="1" spans="1:12" ht="21" x14ac:dyDescent="0.35">
      <c r="A1" s="1" t="s">
        <v>17</v>
      </c>
    </row>
    <row r="2" spans="1:12" x14ac:dyDescent="0.25">
      <c r="A2" s="2" t="s">
        <v>1</v>
      </c>
    </row>
    <row r="3" spans="1:12" x14ac:dyDescent="0.2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G3" s="4" t="s">
        <v>7</v>
      </c>
      <c r="H3" s="5">
        <v>-6720</v>
      </c>
      <c r="J3" s="3" t="s">
        <v>8</v>
      </c>
      <c r="K3" s="3" t="s">
        <v>9</v>
      </c>
      <c r="L3" s="3" t="s">
        <v>10</v>
      </c>
    </row>
    <row r="4" spans="1:12" x14ac:dyDescent="0.25">
      <c r="A4" t="s">
        <v>58</v>
      </c>
      <c r="B4" t="s">
        <v>62</v>
      </c>
      <c r="D4" s="15">
        <v>747</v>
      </c>
      <c r="G4" s="4" t="s">
        <v>11</v>
      </c>
      <c r="H4" s="6">
        <f>INT(SUM(D4:D203))</f>
        <v>14667</v>
      </c>
      <c r="J4" t="s">
        <v>50</v>
      </c>
      <c r="L4">
        <v>5000</v>
      </c>
    </row>
    <row r="5" spans="1:12" x14ac:dyDescent="0.25">
      <c r="A5" t="s">
        <v>55</v>
      </c>
      <c r="B5" t="s">
        <v>73</v>
      </c>
      <c r="C5" t="s">
        <v>74</v>
      </c>
      <c r="D5" s="15">
        <v>714.29</v>
      </c>
      <c r="G5" s="4" t="s">
        <v>12</v>
      </c>
      <c r="H5" s="6">
        <f>SUM(L4:L33)</f>
        <v>17000</v>
      </c>
      <c r="J5" t="s">
        <v>53</v>
      </c>
      <c r="L5">
        <v>10000</v>
      </c>
    </row>
    <row r="6" spans="1:12" ht="15.75" x14ac:dyDescent="0.25">
      <c r="A6" t="s">
        <v>44</v>
      </c>
      <c r="B6" t="s">
        <v>75</v>
      </c>
      <c r="C6" t="s">
        <v>76</v>
      </c>
      <c r="D6" s="15">
        <v>304.5</v>
      </c>
      <c r="G6" s="7" t="s">
        <v>13</v>
      </c>
      <c r="H6" s="8">
        <f>H3+H4-H5</f>
        <v>-9053</v>
      </c>
      <c r="J6" t="s">
        <v>58</v>
      </c>
      <c r="K6" t="s">
        <v>59</v>
      </c>
      <c r="L6">
        <v>-3000</v>
      </c>
    </row>
    <row r="7" spans="1:12" x14ac:dyDescent="0.25">
      <c r="A7" t="s">
        <v>55</v>
      </c>
      <c r="B7" t="s">
        <v>73</v>
      </c>
      <c r="C7" t="s">
        <v>77</v>
      </c>
      <c r="D7" s="15">
        <v>714.29</v>
      </c>
      <c r="J7" t="s">
        <v>44</v>
      </c>
      <c r="L7">
        <v>5000</v>
      </c>
    </row>
    <row r="8" spans="1:12" x14ac:dyDescent="0.25">
      <c r="A8" t="s">
        <v>51</v>
      </c>
      <c r="B8" t="s">
        <v>62</v>
      </c>
      <c r="C8" t="s">
        <v>92</v>
      </c>
      <c r="D8" s="15">
        <v>380</v>
      </c>
    </row>
    <row r="9" spans="1:12" x14ac:dyDescent="0.25">
      <c r="A9" t="s">
        <v>88</v>
      </c>
      <c r="B9" t="s">
        <v>62</v>
      </c>
      <c r="D9" s="15">
        <v>20</v>
      </c>
    </row>
    <row r="10" spans="1:12" x14ac:dyDescent="0.25">
      <c r="A10" t="s">
        <v>51</v>
      </c>
      <c r="B10" t="s">
        <v>73</v>
      </c>
      <c r="C10" t="s">
        <v>98</v>
      </c>
      <c r="D10" s="15">
        <v>714.29</v>
      </c>
    </row>
    <row r="11" spans="1:12" x14ac:dyDescent="0.25">
      <c r="A11" t="s">
        <v>99</v>
      </c>
      <c r="B11" t="s">
        <v>73</v>
      </c>
      <c r="C11" t="s">
        <v>100</v>
      </c>
      <c r="D11" s="15">
        <v>714.29</v>
      </c>
    </row>
    <row r="12" spans="1:12" x14ac:dyDescent="0.25">
      <c r="A12" t="s">
        <v>85</v>
      </c>
      <c r="B12" t="s">
        <v>63</v>
      </c>
      <c r="D12" s="15">
        <v>180</v>
      </c>
    </row>
    <row r="13" spans="1:12" x14ac:dyDescent="0.25">
      <c r="A13" t="s">
        <v>85</v>
      </c>
      <c r="B13" t="s">
        <v>61</v>
      </c>
      <c r="D13" s="15">
        <v>100</v>
      </c>
    </row>
    <row r="14" spans="1:12" x14ac:dyDescent="0.25">
      <c r="A14" t="s">
        <v>52</v>
      </c>
      <c r="B14" t="s">
        <v>73</v>
      </c>
      <c r="C14" t="s">
        <v>105</v>
      </c>
      <c r="D14" s="15">
        <v>2117.35</v>
      </c>
    </row>
    <row r="15" spans="1:12" x14ac:dyDescent="0.25">
      <c r="A15" t="s">
        <v>48</v>
      </c>
      <c r="B15" t="s">
        <v>63</v>
      </c>
      <c r="D15" s="15">
        <v>100</v>
      </c>
    </row>
    <row r="16" spans="1:12" x14ac:dyDescent="0.25">
      <c r="A16" t="s">
        <v>99</v>
      </c>
      <c r="B16" t="s">
        <v>110</v>
      </c>
      <c r="D16" s="15">
        <v>500</v>
      </c>
    </row>
    <row r="17" spans="1:4" x14ac:dyDescent="0.25">
      <c r="A17" t="s">
        <v>116</v>
      </c>
      <c r="B17" t="s">
        <v>63</v>
      </c>
      <c r="D17" s="15">
        <v>180</v>
      </c>
    </row>
    <row r="18" spans="1:4" x14ac:dyDescent="0.25">
      <c r="A18" t="s">
        <v>99</v>
      </c>
      <c r="B18" t="s">
        <v>73</v>
      </c>
      <c r="C18" t="s">
        <v>121</v>
      </c>
      <c r="D18" s="15">
        <v>737.75</v>
      </c>
    </row>
    <row r="19" spans="1:4" x14ac:dyDescent="0.25">
      <c r="A19" t="s">
        <v>46</v>
      </c>
      <c r="B19" t="s">
        <v>62</v>
      </c>
      <c r="D19" s="15">
        <v>1695</v>
      </c>
    </row>
    <row r="20" spans="1:4" x14ac:dyDescent="0.25">
      <c r="A20" t="s">
        <v>56</v>
      </c>
      <c r="B20" t="s">
        <v>63</v>
      </c>
      <c r="D20" s="15">
        <v>100</v>
      </c>
    </row>
    <row r="21" spans="1:4" x14ac:dyDescent="0.25">
      <c r="A21" t="s">
        <v>131</v>
      </c>
      <c r="B21" t="s">
        <v>63</v>
      </c>
      <c r="D21" s="15">
        <v>100</v>
      </c>
    </row>
    <row r="22" spans="1:4" x14ac:dyDescent="0.25">
      <c r="A22" t="s">
        <v>56</v>
      </c>
      <c r="B22" t="s">
        <v>63</v>
      </c>
      <c r="D22" s="15">
        <v>90</v>
      </c>
    </row>
    <row r="23" spans="1:4" x14ac:dyDescent="0.25">
      <c r="A23" t="s">
        <v>45</v>
      </c>
      <c r="B23" t="s">
        <v>73</v>
      </c>
      <c r="C23" t="s">
        <v>135</v>
      </c>
      <c r="D23" s="15">
        <v>1237.75</v>
      </c>
    </row>
    <row r="24" spans="1:4" x14ac:dyDescent="0.25">
      <c r="A24" t="s">
        <v>144</v>
      </c>
      <c r="B24" t="s">
        <v>96</v>
      </c>
      <c r="C24" t="s">
        <v>145</v>
      </c>
      <c r="D24" s="15">
        <v>400</v>
      </c>
    </row>
    <row r="25" spans="1:4" x14ac:dyDescent="0.25">
      <c r="A25" t="s">
        <v>144</v>
      </c>
      <c r="B25" t="s">
        <v>73</v>
      </c>
      <c r="C25" t="s">
        <v>146</v>
      </c>
      <c r="D25" s="15">
        <v>2107.14</v>
      </c>
    </row>
    <row r="26" spans="1:4" x14ac:dyDescent="0.25">
      <c r="A26" t="s">
        <v>64</v>
      </c>
      <c r="B26" t="s">
        <v>73</v>
      </c>
      <c r="C26" t="s">
        <v>142</v>
      </c>
      <c r="D26" s="15">
        <v>714.29</v>
      </c>
    </row>
    <row r="27" spans="1:4" x14ac:dyDescent="0.25">
      <c r="D27" s="15"/>
    </row>
  </sheetData>
  <dataValidations count="1">
    <dataValidation type="list" allowBlank="1" sqref="B4:B5 B7:B13 B15:B203" xr:uid="{00000000-0002-0000-0400-000000000000}">
      <formula1>"FARE,LUNCH,MOBILE,COURIER,UD,FOC,BL,STAMP,CNF BL,OFFICE,PAPER,NET,VAT,WATER,VISA,INCENTIVE,RETURN,OTHER"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67"/>
  <sheetViews>
    <sheetView topLeftCell="D1" workbookViewId="0">
      <selection activeCell="L7" sqref="J7:L7"/>
    </sheetView>
  </sheetViews>
  <sheetFormatPr defaultRowHeight="15" x14ac:dyDescent="0.25"/>
  <cols>
    <col min="1" max="1" width="10" customWidth="1"/>
    <col min="2" max="2" width="12" customWidth="1"/>
    <col min="3" max="3" width="40" customWidth="1"/>
    <col min="4" max="4" width="12" customWidth="1"/>
    <col min="5" max="5" width="18" customWidth="1"/>
    <col min="6" max="6" width="3" customWidth="1"/>
    <col min="7" max="7" width="16" customWidth="1"/>
    <col min="8" max="8" width="14" customWidth="1"/>
    <col min="9" max="9" width="3" customWidth="1"/>
    <col min="10" max="10" width="10" customWidth="1"/>
    <col min="11" max="11" width="20" customWidth="1"/>
    <col min="12" max="12" width="13" customWidth="1"/>
  </cols>
  <sheetData>
    <row r="1" spans="1:12" ht="21" x14ac:dyDescent="0.35">
      <c r="A1" s="1" t="s">
        <v>18</v>
      </c>
    </row>
    <row r="2" spans="1:12" x14ac:dyDescent="0.25">
      <c r="A2" s="2" t="s">
        <v>1</v>
      </c>
    </row>
    <row r="3" spans="1:12" x14ac:dyDescent="0.2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G3" s="4" t="s">
        <v>7</v>
      </c>
      <c r="H3" s="5">
        <v>-14996</v>
      </c>
      <c r="J3" s="3" t="s">
        <v>8</v>
      </c>
      <c r="K3" s="3" t="s">
        <v>9</v>
      </c>
      <c r="L3" s="3" t="s">
        <v>10</v>
      </c>
    </row>
    <row r="4" spans="1:12" x14ac:dyDescent="0.25">
      <c r="A4" t="s">
        <v>55</v>
      </c>
      <c r="B4" t="s">
        <v>61</v>
      </c>
      <c r="D4" s="15">
        <v>100</v>
      </c>
      <c r="G4" s="4" t="s">
        <v>11</v>
      </c>
      <c r="H4" s="6">
        <f>INT(SUM(D4:D203))</f>
        <v>141094</v>
      </c>
      <c r="J4" t="s">
        <v>45</v>
      </c>
      <c r="L4" s="15">
        <v>15000</v>
      </c>
    </row>
    <row r="5" spans="1:12" x14ac:dyDescent="0.25">
      <c r="A5" t="s">
        <v>55</v>
      </c>
      <c r="B5" t="s">
        <v>63</v>
      </c>
      <c r="D5" s="15">
        <v>90</v>
      </c>
      <c r="G5" s="4" t="s">
        <v>12</v>
      </c>
      <c r="H5" s="6">
        <f>SUM(L4:L33)</f>
        <v>150500</v>
      </c>
      <c r="J5" t="s">
        <v>46</v>
      </c>
      <c r="L5" s="15">
        <v>15000</v>
      </c>
    </row>
    <row r="6" spans="1:12" ht="15.75" x14ac:dyDescent="0.25">
      <c r="A6" t="s">
        <v>55</v>
      </c>
      <c r="B6" t="s">
        <v>68</v>
      </c>
      <c r="C6" t="s">
        <v>69</v>
      </c>
      <c r="D6" s="15">
        <v>8400</v>
      </c>
      <c r="E6" t="s">
        <v>70</v>
      </c>
      <c r="G6" s="7" t="s">
        <v>13</v>
      </c>
      <c r="H6" s="8">
        <f>H3+H4-H5</f>
        <v>-24402</v>
      </c>
      <c r="J6" t="s">
        <v>47</v>
      </c>
      <c r="L6" s="15">
        <v>11000</v>
      </c>
    </row>
    <row r="7" spans="1:12" x14ac:dyDescent="0.25">
      <c r="A7" t="s">
        <v>58</v>
      </c>
      <c r="B7" t="s">
        <v>62</v>
      </c>
      <c r="C7" t="s">
        <v>72</v>
      </c>
      <c r="D7" s="15">
        <v>1085</v>
      </c>
    </row>
    <row r="8" spans="1:12" x14ac:dyDescent="0.25">
      <c r="A8" t="s">
        <v>58</v>
      </c>
      <c r="B8" t="s">
        <v>63</v>
      </c>
      <c r="D8" s="15">
        <v>120</v>
      </c>
      <c r="J8" t="s">
        <v>49</v>
      </c>
      <c r="L8" s="15">
        <v>21000</v>
      </c>
    </row>
    <row r="9" spans="1:12" x14ac:dyDescent="0.25">
      <c r="A9" t="s">
        <v>44</v>
      </c>
      <c r="B9" t="s">
        <v>61</v>
      </c>
      <c r="D9" s="15">
        <v>100</v>
      </c>
      <c r="J9" t="s">
        <v>50</v>
      </c>
      <c r="L9" s="15">
        <v>3000</v>
      </c>
    </row>
    <row r="10" spans="1:12" x14ac:dyDescent="0.25">
      <c r="A10" t="s">
        <v>44</v>
      </c>
      <c r="B10" t="s">
        <v>63</v>
      </c>
      <c r="D10" s="15">
        <v>130</v>
      </c>
      <c r="J10" t="s">
        <v>51</v>
      </c>
      <c r="L10" s="15">
        <v>1000</v>
      </c>
    </row>
    <row r="11" spans="1:12" x14ac:dyDescent="0.25">
      <c r="A11" t="s">
        <v>44</v>
      </c>
      <c r="B11" t="s">
        <v>78</v>
      </c>
      <c r="C11" t="s">
        <v>79</v>
      </c>
      <c r="D11" s="15">
        <v>3000</v>
      </c>
      <c r="E11" t="s">
        <v>81</v>
      </c>
      <c r="J11" t="s">
        <v>52</v>
      </c>
      <c r="L11" s="15">
        <v>500</v>
      </c>
    </row>
    <row r="12" spans="1:12" x14ac:dyDescent="0.25">
      <c r="A12" t="s">
        <v>44</v>
      </c>
      <c r="B12" t="s">
        <v>68</v>
      </c>
      <c r="C12" t="s">
        <v>80</v>
      </c>
      <c r="D12" s="15">
        <v>5500</v>
      </c>
      <c r="E12" t="s">
        <v>81</v>
      </c>
      <c r="J12" t="s">
        <v>52</v>
      </c>
      <c r="L12" s="15">
        <v>24000</v>
      </c>
    </row>
    <row r="13" spans="1:12" x14ac:dyDescent="0.25">
      <c r="A13" t="s">
        <v>44</v>
      </c>
      <c r="B13" t="s">
        <v>78</v>
      </c>
      <c r="C13" t="s">
        <v>82</v>
      </c>
      <c r="D13" s="15">
        <v>3000</v>
      </c>
      <c r="E13" t="s">
        <v>83</v>
      </c>
      <c r="J13" t="s">
        <v>53</v>
      </c>
      <c r="L13" s="15">
        <v>11000</v>
      </c>
    </row>
    <row r="14" spans="1:12" x14ac:dyDescent="0.25">
      <c r="A14" t="s">
        <v>44</v>
      </c>
      <c r="B14" t="s">
        <v>68</v>
      </c>
      <c r="C14" t="s">
        <v>84</v>
      </c>
      <c r="D14" s="15">
        <v>2500</v>
      </c>
      <c r="E14" t="s">
        <v>83</v>
      </c>
      <c r="J14" t="s">
        <v>54</v>
      </c>
      <c r="L14" s="15">
        <v>13000</v>
      </c>
    </row>
    <row r="15" spans="1:12" x14ac:dyDescent="0.25">
      <c r="A15" t="s">
        <v>86</v>
      </c>
      <c r="B15" t="s">
        <v>63</v>
      </c>
      <c r="D15" s="15">
        <v>40</v>
      </c>
      <c r="J15" t="s">
        <v>55</v>
      </c>
      <c r="L15" s="15">
        <v>8500</v>
      </c>
    </row>
    <row r="16" spans="1:12" x14ac:dyDescent="0.25">
      <c r="A16" t="s">
        <v>51</v>
      </c>
      <c r="B16" t="s">
        <v>71</v>
      </c>
      <c r="D16" s="15">
        <v>960</v>
      </c>
      <c r="J16" t="s">
        <v>44</v>
      </c>
      <c r="L16" s="15">
        <v>14000</v>
      </c>
    </row>
    <row r="17" spans="1:12" x14ac:dyDescent="0.25">
      <c r="A17" t="s">
        <v>50</v>
      </c>
      <c r="B17" t="s">
        <v>61</v>
      </c>
      <c r="D17" s="15">
        <v>100</v>
      </c>
      <c r="J17" t="s">
        <v>153</v>
      </c>
      <c r="L17" s="15">
        <v>10000</v>
      </c>
    </row>
    <row r="18" spans="1:12" x14ac:dyDescent="0.25">
      <c r="A18" t="s">
        <v>50</v>
      </c>
      <c r="B18" t="s">
        <v>63</v>
      </c>
      <c r="D18" s="15">
        <v>50</v>
      </c>
      <c r="J18" t="s">
        <v>154</v>
      </c>
      <c r="L18" s="15">
        <v>3500</v>
      </c>
    </row>
    <row r="19" spans="1:12" x14ac:dyDescent="0.25">
      <c r="A19" t="s">
        <v>50</v>
      </c>
      <c r="B19" t="s">
        <v>68</v>
      </c>
      <c r="C19" t="s">
        <v>90</v>
      </c>
      <c r="D19" s="15">
        <v>1000</v>
      </c>
      <c r="E19" t="s">
        <v>91</v>
      </c>
    </row>
    <row r="20" spans="1:12" x14ac:dyDescent="0.25">
      <c r="A20" t="s">
        <v>85</v>
      </c>
      <c r="B20" t="s">
        <v>61</v>
      </c>
      <c r="D20" s="15">
        <v>100</v>
      </c>
    </row>
    <row r="21" spans="1:12" x14ac:dyDescent="0.25">
      <c r="A21" t="s">
        <v>85</v>
      </c>
      <c r="B21" t="s">
        <v>63</v>
      </c>
      <c r="D21" s="15">
        <v>150</v>
      </c>
    </row>
    <row r="22" spans="1:12" x14ac:dyDescent="0.25">
      <c r="A22" t="s">
        <v>53</v>
      </c>
      <c r="B22" t="s">
        <v>61</v>
      </c>
      <c r="D22" s="15">
        <v>100</v>
      </c>
    </row>
    <row r="23" spans="1:12" x14ac:dyDescent="0.25">
      <c r="A23" t="s">
        <v>53</v>
      </c>
      <c r="B23" t="s">
        <v>63</v>
      </c>
      <c r="D23" s="15">
        <v>120</v>
      </c>
    </row>
    <row r="24" spans="1:12" x14ac:dyDescent="0.25">
      <c r="A24" t="s">
        <v>52</v>
      </c>
      <c r="B24" t="s">
        <v>61</v>
      </c>
      <c r="D24" s="15">
        <v>100</v>
      </c>
    </row>
    <row r="25" spans="1:12" x14ac:dyDescent="0.25">
      <c r="A25" t="s">
        <v>52</v>
      </c>
      <c r="B25" t="s">
        <v>63</v>
      </c>
      <c r="D25" s="15">
        <v>90</v>
      </c>
    </row>
    <row r="26" spans="1:12" x14ac:dyDescent="0.25">
      <c r="A26" t="s">
        <v>52</v>
      </c>
      <c r="B26" t="s">
        <v>78</v>
      </c>
      <c r="C26" t="s">
        <v>106</v>
      </c>
      <c r="D26" s="15">
        <v>3000</v>
      </c>
      <c r="E26" t="s">
        <v>81</v>
      </c>
    </row>
    <row r="27" spans="1:12" x14ac:dyDescent="0.25">
      <c r="A27" t="s">
        <v>52</v>
      </c>
      <c r="B27" t="s">
        <v>68</v>
      </c>
      <c r="C27" t="s">
        <v>107</v>
      </c>
      <c r="D27" s="15">
        <v>16040</v>
      </c>
      <c r="E27" t="s">
        <v>81</v>
      </c>
    </row>
    <row r="28" spans="1:12" x14ac:dyDescent="0.25">
      <c r="A28" t="s">
        <v>52</v>
      </c>
      <c r="B28" t="s">
        <v>78</v>
      </c>
      <c r="C28" t="s">
        <v>108</v>
      </c>
      <c r="D28" s="15">
        <v>6000</v>
      </c>
      <c r="E28" t="s">
        <v>83</v>
      </c>
    </row>
    <row r="29" spans="1:12" x14ac:dyDescent="0.25">
      <c r="A29" t="s">
        <v>52</v>
      </c>
      <c r="B29" t="s">
        <v>68</v>
      </c>
      <c r="C29" t="s">
        <v>109</v>
      </c>
      <c r="D29" s="15">
        <v>7500</v>
      </c>
      <c r="E29" t="s">
        <v>83</v>
      </c>
    </row>
    <row r="30" spans="1:12" x14ac:dyDescent="0.25">
      <c r="A30" t="s">
        <v>115</v>
      </c>
      <c r="B30" t="s">
        <v>61</v>
      </c>
      <c r="D30" s="15">
        <v>100</v>
      </c>
    </row>
    <row r="31" spans="1:12" x14ac:dyDescent="0.25">
      <c r="A31" t="s">
        <v>115</v>
      </c>
      <c r="B31" t="s">
        <v>63</v>
      </c>
      <c r="D31" s="15">
        <v>90</v>
      </c>
    </row>
    <row r="32" spans="1:12" x14ac:dyDescent="0.25">
      <c r="A32" t="s">
        <v>115</v>
      </c>
      <c r="B32" t="s">
        <v>78</v>
      </c>
      <c r="C32" t="s">
        <v>117</v>
      </c>
      <c r="D32" s="15">
        <v>4000</v>
      </c>
      <c r="E32" t="s">
        <v>119</v>
      </c>
    </row>
    <row r="33" spans="1:5" x14ac:dyDescent="0.25">
      <c r="A33" t="s">
        <v>115</v>
      </c>
      <c r="B33" t="s">
        <v>68</v>
      </c>
      <c r="C33" t="s">
        <v>118</v>
      </c>
      <c r="D33" s="15">
        <v>3500</v>
      </c>
      <c r="E33" t="s">
        <v>119</v>
      </c>
    </row>
    <row r="34" spans="1:5" x14ac:dyDescent="0.25">
      <c r="A34" t="s">
        <v>115</v>
      </c>
      <c r="B34" t="s">
        <v>68</v>
      </c>
      <c r="C34" t="s">
        <v>120</v>
      </c>
      <c r="D34" s="15">
        <v>5750</v>
      </c>
      <c r="E34" t="s">
        <v>91</v>
      </c>
    </row>
    <row r="35" spans="1:5" x14ac:dyDescent="0.25">
      <c r="A35" t="s">
        <v>48</v>
      </c>
      <c r="B35" t="s">
        <v>61</v>
      </c>
      <c r="D35" s="15">
        <v>100</v>
      </c>
    </row>
    <row r="36" spans="1:5" x14ac:dyDescent="0.25">
      <c r="A36" t="s">
        <v>48</v>
      </c>
      <c r="B36" t="s">
        <v>110</v>
      </c>
      <c r="D36" s="15">
        <v>500</v>
      </c>
    </row>
    <row r="37" spans="1:5" x14ac:dyDescent="0.25">
      <c r="A37" t="s">
        <v>48</v>
      </c>
      <c r="B37" t="s">
        <v>63</v>
      </c>
      <c r="D37" s="15">
        <v>160</v>
      </c>
    </row>
    <row r="38" spans="1:5" x14ac:dyDescent="0.25">
      <c r="A38" t="s">
        <v>48</v>
      </c>
      <c r="B38" t="s">
        <v>78</v>
      </c>
      <c r="C38" t="s">
        <v>122</v>
      </c>
      <c r="D38" s="15">
        <v>4000</v>
      </c>
      <c r="E38" t="s">
        <v>124</v>
      </c>
    </row>
    <row r="39" spans="1:5" x14ac:dyDescent="0.25">
      <c r="A39" t="s">
        <v>48</v>
      </c>
      <c r="B39" t="s">
        <v>68</v>
      </c>
      <c r="C39" t="s">
        <v>123</v>
      </c>
      <c r="D39" s="15">
        <v>3894</v>
      </c>
      <c r="E39" t="s">
        <v>124</v>
      </c>
    </row>
    <row r="40" spans="1:5" x14ac:dyDescent="0.25">
      <c r="A40" t="s">
        <v>48</v>
      </c>
      <c r="B40" t="s">
        <v>68</v>
      </c>
      <c r="C40" t="s">
        <v>125</v>
      </c>
      <c r="D40" s="15">
        <v>16700</v>
      </c>
      <c r="E40" t="s">
        <v>70</v>
      </c>
    </row>
    <row r="41" spans="1:5" x14ac:dyDescent="0.25">
      <c r="A41" t="s">
        <v>47</v>
      </c>
      <c r="B41" t="s">
        <v>71</v>
      </c>
      <c r="D41" s="15">
        <v>960</v>
      </c>
    </row>
    <row r="42" spans="1:5" x14ac:dyDescent="0.25">
      <c r="A42" t="s">
        <v>46</v>
      </c>
      <c r="B42" t="s">
        <v>61</v>
      </c>
      <c r="D42" s="15">
        <v>100</v>
      </c>
    </row>
    <row r="43" spans="1:5" x14ac:dyDescent="0.25">
      <c r="A43" t="s">
        <v>46</v>
      </c>
      <c r="B43" t="s">
        <v>63</v>
      </c>
      <c r="D43" s="15">
        <v>130</v>
      </c>
    </row>
    <row r="44" spans="1:5" x14ac:dyDescent="0.25">
      <c r="A44" t="s">
        <v>46</v>
      </c>
      <c r="B44" t="s">
        <v>68</v>
      </c>
      <c r="C44" t="s">
        <v>126</v>
      </c>
      <c r="D44" s="15">
        <v>14200</v>
      </c>
      <c r="E44" t="s">
        <v>70</v>
      </c>
    </row>
    <row r="45" spans="1:5" x14ac:dyDescent="0.25">
      <c r="A45" t="s">
        <v>46</v>
      </c>
      <c r="B45" t="s">
        <v>68</v>
      </c>
      <c r="C45" t="s">
        <v>127</v>
      </c>
      <c r="D45" s="15">
        <v>3500</v>
      </c>
      <c r="E45" t="s">
        <v>83</v>
      </c>
    </row>
    <row r="46" spans="1:5" x14ac:dyDescent="0.25">
      <c r="A46" t="s">
        <v>128</v>
      </c>
      <c r="B46" t="s">
        <v>68</v>
      </c>
      <c r="C46" t="s">
        <v>130</v>
      </c>
      <c r="D46" s="15">
        <v>2000</v>
      </c>
      <c r="E46" t="s">
        <v>83</v>
      </c>
    </row>
    <row r="47" spans="1:5" x14ac:dyDescent="0.25">
      <c r="A47" t="s">
        <v>56</v>
      </c>
      <c r="B47" t="s">
        <v>61</v>
      </c>
      <c r="D47" s="15">
        <v>100</v>
      </c>
    </row>
    <row r="48" spans="1:5" x14ac:dyDescent="0.25">
      <c r="A48" t="s">
        <v>56</v>
      </c>
      <c r="B48" t="s">
        <v>63</v>
      </c>
      <c r="D48" s="15">
        <v>50</v>
      </c>
    </row>
    <row r="49" spans="1:5" x14ac:dyDescent="0.25">
      <c r="A49" t="s">
        <v>129</v>
      </c>
      <c r="B49" t="s">
        <v>63</v>
      </c>
      <c r="D49" s="15">
        <v>20</v>
      </c>
    </row>
    <row r="50" spans="1:5" x14ac:dyDescent="0.25">
      <c r="A50" t="s">
        <v>131</v>
      </c>
      <c r="B50" t="s">
        <v>132</v>
      </c>
      <c r="C50" t="s">
        <v>133</v>
      </c>
      <c r="D50" s="15">
        <v>115</v>
      </c>
    </row>
    <row r="51" spans="1:5" x14ac:dyDescent="0.25">
      <c r="A51" t="s">
        <v>131</v>
      </c>
      <c r="B51" t="s">
        <v>61</v>
      </c>
      <c r="D51" s="15">
        <v>100</v>
      </c>
    </row>
    <row r="52" spans="1:5" x14ac:dyDescent="0.25">
      <c r="A52" t="s">
        <v>131</v>
      </c>
      <c r="B52" t="s">
        <v>136</v>
      </c>
      <c r="D52" s="15">
        <v>50</v>
      </c>
    </row>
    <row r="53" spans="1:5" x14ac:dyDescent="0.25">
      <c r="A53" t="s">
        <v>131</v>
      </c>
      <c r="B53" t="s">
        <v>63</v>
      </c>
      <c r="D53" s="15">
        <v>180</v>
      </c>
    </row>
    <row r="54" spans="1:5" x14ac:dyDescent="0.25">
      <c r="A54" t="s">
        <v>131</v>
      </c>
      <c r="B54" t="s">
        <v>137</v>
      </c>
      <c r="C54" t="s">
        <v>138</v>
      </c>
      <c r="D54" s="15">
        <v>3000</v>
      </c>
      <c r="E54" t="s">
        <v>139</v>
      </c>
    </row>
    <row r="55" spans="1:5" x14ac:dyDescent="0.25">
      <c r="A55" t="s">
        <v>45</v>
      </c>
      <c r="B55" t="s">
        <v>61</v>
      </c>
      <c r="D55" s="15">
        <v>100</v>
      </c>
    </row>
    <row r="56" spans="1:5" x14ac:dyDescent="0.25">
      <c r="A56" t="s">
        <v>45</v>
      </c>
      <c r="B56" t="s">
        <v>63</v>
      </c>
      <c r="D56" s="15">
        <v>250</v>
      </c>
    </row>
    <row r="57" spans="1:5" x14ac:dyDescent="0.25">
      <c r="A57" t="s">
        <v>134</v>
      </c>
      <c r="B57" t="s">
        <v>61</v>
      </c>
      <c r="D57" s="15">
        <v>100</v>
      </c>
    </row>
    <row r="58" spans="1:5" x14ac:dyDescent="0.25">
      <c r="A58" t="s">
        <v>134</v>
      </c>
      <c r="B58" t="s">
        <v>63</v>
      </c>
      <c r="D58" s="15">
        <v>150</v>
      </c>
    </row>
    <row r="59" spans="1:5" x14ac:dyDescent="0.25">
      <c r="A59" t="s">
        <v>134</v>
      </c>
      <c r="B59" t="s">
        <v>68</v>
      </c>
      <c r="C59" t="s">
        <v>140</v>
      </c>
      <c r="D59" s="15">
        <v>2000</v>
      </c>
      <c r="E59" t="s">
        <v>141</v>
      </c>
    </row>
    <row r="60" spans="1:5" x14ac:dyDescent="0.25">
      <c r="A60" t="s">
        <v>64</v>
      </c>
      <c r="B60" t="s">
        <v>63</v>
      </c>
      <c r="D60" s="15">
        <v>100</v>
      </c>
    </row>
    <row r="61" spans="1:5" x14ac:dyDescent="0.25">
      <c r="A61" t="s">
        <v>64</v>
      </c>
      <c r="B61" t="s">
        <v>61</v>
      </c>
      <c r="D61" s="15">
        <v>100</v>
      </c>
    </row>
    <row r="63" spans="1:5" x14ac:dyDescent="0.25">
      <c r="A63" t="s">
        <v>54</v>
      </c>
      <c r="B63" t="s">
        <v>63</v>
      </c>
      <c r="D63" s="15">
        <v>120</v>
      </c>
    </row>
    <row r="64" spans="1:5" x14ac:dyDescent="0.25">
      <c r="A64" t="s">
        <v>54</v>
      </c>
      <c r="B64" t="s">
        <v>61</v>
      </c>
      <c r="D64" s="15">
        <v>100</v>
      </c>
    </row>
    <row r="65" spans="1:5" x14ac:dyDescent="0.25">
      <c r="A65" t="s">
        <v>54</v>
      </c>
      <c r="B65" t="s">
        <v>68</v>
      </c>
      <c r="C65" t="s">
        <v>147</v>
      </c>
      <c r="D65" s="15">
        <v>11900</v>
      </c>
      <c r="E65" t="s">
        <v>70</v>
      </c>
    </row>
    <row r="66" spans="1:5" x14ac:dyDescent="0.25">
      <c r="A66" t="s">
        <v>54</v>
      </c>
      <c r="B66" t="s">
        <v>78</v>
      </c>
      <c r="C66" t="s">
        <v>148</v>
      </c>
      <c r="D66" s="15">
        <v>1500</v>
      </c>
      <c r="E66" t="s">
        <v>141</v>
      </c>
    </row>
    <row r="67" spans="1:5" x14ac:dyDescent="0.25">
      <c r="A67" t="s">
        <v>54</v>
      </c>
      <c r="B67" t="s">
        <v>68</v>
      </c>
      <c r="C67" t="s">
        <v>149</v>
      </c>
      <c r="D67" s="15">
        <v>2000</v>
      </c>
      <c r="E67" t="s">
        <v>141</v>
      </c>
    </row>
  </sheetData>
  <dataValidations count="1">
    <dataValidation type="list" allowBlank="1" sqref="B4:B61 B63:B203" xr:uid="{00000000-0002-0000-0500-000000000000}">
      <formula1>"FARE,LUNCH,MOBILE,COURIER,UD,FOC,BL,STAMP,CNF BL,OFFICE,PAPER,NET,VAT,WATER,VISA,INCENTIVE,RETURN,OTHER"</formula1>
    </dataValidation>
  </dataValidations>
  <pageMargins left="0.75" right="0.75" top="1" bottom="1" header="0.5" footer="0.5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6"/>
  <sheetViews>
    <sheetView topLeftCell="D1" workbookViewId="0">
      <selection activeCell="J22" sqref="J22"/>
    </sheetView>
  </sheetViews>
  <sheetFormatPr defaultRowHeight="15" x14ac:dyDescent="0.25"/>
  <cols>
    <col min="1" max="1" width="10" customWidth="1"/>
    <col min="2" max="2" width="12" customWidth="1"/>
    <col min="3" max="3" width="40" customWidth="1"/>
    <col min="4" max="4" width="12" customWidth="1"/>
    <col min="5" max="5" width="18" customWidth="1"/>
    <col min="6" max="6" width="3" customWidth="1"/>
    <col min="7" max="7" width="16" customWidth="1"/>
    <col min="8" max="8" width="14" customWidth="1"/>
    <col min="9" max="9" width="3" customWidth="1"/>
    <col min="10" max="10" width="10" customWidth="1"/>
    <col min="11" max="11" width="20" customWidth="1"/>
    <col min="12" max="12" width="13" customWidth="1"/>
  </cols>
  <sheetData>
    <row r="1" spans="1:12" ht="21" x14ac:dyDescent="0.35">
      <c r="A1" s="1" t="s">
        <v>19</v>
      </c>
    </row>
    <row r="2" spans="1:12" x14ac:dyDescent="0.25">
      <c r="A2" s="2" t="s">
        <v>1</v>
      </c>
    </row>
    <row r="3" spans="1:12" x14ac:dyDescent="0.2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G3" s="4" t="s">
        <v>7</v>
      </c>
      <c r="H3" s="5">
        <v>-16500</v>
      </c>
      <c r="J3" s="3" t="s">
        <v>8</v>
      </c>
      <c r="K3" s="3" t="s">
        <v>9</v>
      </c>
      <c r="L3" s="3" t="s">
        <v>10</v>
      </c>
    </row>
    <row r="4" spans="1:12" x14ac:dyDescent="0.25">
      <c r="G4" s="4" t="s">
        <v>11</v>
      </c>
      <c r="H4" s="6">
        <f>INT(SUM(D4:D203))</f>
        <v>0</v>
      </c>
      <c r="K4" t="s">
        <v>60</v>
      </c>
      <c r="L4">
        <v>-2000</v>
      </c>
    </row>
    <row r="5" spans="1:12" x14ac:dyDescent="0.25">
      <c r="G5" s="4" t="s">
        <v>12</v>
      </c>
      <c r="H5" s="6">
        <f>SUM(L4:L33)</f>
        <v>-1500</v>
      </c>
      <c r="K5" t="s">
        <v>157</v>
      </c>
      <c r="L5">
        <v>500</v>
      </c>
    </row>
    <row r="6" spans="1:12" ht="15.75" x14ac:dyDescent="0.25">
      <c r="G6" s="7" t="s">
        <v>13</v>
      </c>
      <c r="H6" s="8">
        <f>H3+H4-H5</f>
        <v>-15000</v>
      </c>
    </row>
  </sheetData>
  <dataValidations count="1">
    <dataValidation type="list" allowBlank="1" sqref="B4:B203" xr:uid="{00000000-0002-0000-0600-000000000000}">
      <formula1>"FARE,LUNCH,MOBILE,COURIER,UD,FOC,BL,STAMP,CNF BL,OFFICE,PAPER,NET,VAT,WATER,VISA,INCENTIVE,RETURN,OTHER"</formula1>
    </dataValidation>
  </dataValidations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6"/>
  <sheetViews>
    <sheetView workbookViewId="0">
      <selection activeCell="H4" sqref="H4"/>
    </sheetView>
  </sheetViews>
  <sheetFormatPr defaultRowHeight="15" x14ac:dyDescent="0.25"/>
  <cols>
    <col min="1" max="1" width="10" customWidth="1"/>
    <col min="2" max="2" width="12" customWidth="1"/>
    <col min="3" max="3" width="40" customWidth="1"/>
    <col min="4" max="4" width="12" customWidth="1"/>
    <col min="5" max="5" width="18" customWidth="1"/>
    <col min="6" max="6" width="3" customWidth="1"/>
    <col min="7" max="7" width="16" customWidth="1"/>
    <col min="8" max="8" width="14" customWidth="1"/>
    <col min="9" max="9" width="3" customWidth="1"/>
    <col min="10" max="10" width="10" customWidth="1"/>
    <col min="11" max="11" width="20" customWidth="1"/>
    <col min="12" max="12" width="13" customWidth="1"/>
  </cols>
  <sheetData>
    <row r="1" spans="1:12" ht="21" x14ac:dyDescent="0.35">
      <c r="A1" s="1" t="s">
        <v>20</v>
      </c>
    </row>
    <row r="2" spans="1:12" x14ac:dyDescent="0.25">
      <c r="A2" s="2" t="s">
        <v>1</v>
      </c>
    </row>
    <row r="3" spans="1:12" x14ac:dyDescent="0.2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G3" s="4" t="s">
        <v>7</v>
      </c>
      <c r="H3" s="5">
        <v>0</v>
      </c>
      <c r="J3" s="3" t="s">
        <v>8</v>
      </c>
      <c r="K3" s="3" t="s">
        <v>9</v>
      </c>
      <c r="L3" s="3" t="s">
        <v>10</v>
      </c>
    </row>
    <row r="4" spans="1:12" x14ac:dyDescent="0.25">
      <c r="G4" s="4" t="s">
        <v>11</v>
      </c>
      <c r="H4" s="6">
        <f>INT(SUM(D4:D203))</f>
        <v>0</v>
      </c>
    </row>
    <row r="5" spans="1:12" x14ac:dyDescent="0.25">
      <c r="G5" s="4" t="s">
        <v>12</v>
      </c>
      <c r="H5" s="6">
        <f>SUM(L4:L33)</f>
        <v>0</v>
      </c>
    </row>
    <row r="6" spans="1:12" ht="15.75" x14ac:dyDescent="0.25">
      <c r="G6" s="7" t="s">
        <v>13</v>
      </c>
      <c r="H6" s="8">
        <f>H3+H4-H5</f>
        <v>0</v>
      </c>
    </row>
  </sheetData>
  <dataValidations count="1">
    <dataValidation type="list" allowBlank="1" sqref="B4:B203" xr:uid="{00000000-0002-0000-0700-000000000000}">
      <formula1>"FARE,LUNCH,MOBILE,COURIER,UD,FOC,BL,STAMP,CNF BL,OFFICE,PAPER,NET,VAT,WATER,VISA,INCENTIVE,RETURN,OTHER"</formula1>
    </dataValidation>
  </dataValidations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10"/>
  <sheetViews>
    <sheetView workbookViewId="0">
      <selection activeCell="B7" sqref="B7"/>
    </sheetView>
  </sheetViews>
  <sheetFormatPr defaultRowHeight="15" x14ac:dyDescent="0.25"/>
  <cols>
    <col min="1" max="2" width="14" customWidth="1"/>
  </cols>
  <sheetData>
    <row r="1" spans="1:2" ht="21" x14ac:dyDescent="0.35">
      <c r="A1" s="1" t="s">
        <v>21</v>
      </c>
    </row>
    <row r="3" spans="1:2" x14ac:dyDescent="0.25">
      <c r="A3" s="3" t="s">
        <v>22</v>
      </c>
      <c r="B3" s="3" t="s">
        <v>23</v>
      </c>
    </row>
    <row r="4" spans="1:2" x14ac:dyDescent="0.25">
      <c r="A4" t="s">
        <v>42</v>
      </c>
      <c r="B4">
        <v>50000</v>
      </c>
    </row>
    <row r="5" spans="1:2" x14ac:dyDescent="0.25">
      <c r="A5" t="s">
        <v>43</v>
      </c>
      <c r="B5">
        <v>100000</v>
      </c>
    </row>
    <row r="6" spans="1:2" x14ac:dyDescent="0.25">
      <c r="A6" t="s">
        <v>44</v>
      </c>
      <c r="B6">
        <v>50000</v>
      </c>
    </row>
    <row r="10" spans="1:2" x14ac:dyDescent="0.25">
      <c r="A10" s="4" t="s">
        <v>24</v>
      </c>
      <c r="B10" s="8">
        <f>SUM(B4:B9)</f>
        <v>200000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24"/>
  <sheetViews>
    <sheetView tabSelected="1" workbookViewId="0">
      <selection activeCell="D15" sqref="D15"/>
    </sheetView>
  </sheetViews>
  <sheetFormatPr defaultRowHeight="15" x14ac:dyDescent="0.25"/>
  <cols>
    <col min="1" max="1" width="30" customWidth="1"/>
    <col min="2" max="5" width="15" customWidth="1"/>
  </cols>
  <sheetData>
    <row r="1" spans="1:5" ht="21" x14ac:dyDescent="0.35">
      <c r="A1" s="1" t="s">
        <v>25</v>
      </c>
    </row>
    <row r="2" spans="1:5" x14ac:dyDescent="0.25">
      <c r="A2" s="2" t="s">
        <v>26</v>
      </c>
    </row>
    <row r="3" spans="1:5" x14ac:dyDescent="0.25">
      <c r="A3" s="3" t="s">
        <v>27</v>
      </c>
      <c r="B3" s="3" t="s">
        <v>28</v>
      </c>
      <c r="C3" s="3" t="s">
        <v>29</v>
      </c>
      <c r="D3" s="3" t="s">
        <v>30</v>
      </c>
      <c r="E3" s="3" t="s">
        <v>31</v>
      </c>
    </row>
    <row r="4" spans="1:5" x14ac:dyDescent="0.25">
      <c r="A4" s="9" t="s">
        <v>0</v>
      </c>
      <c r="B4" s="6">
        <f>MANNA!H4</f>
        <v>180</v>
      </c>
      <c r="C4" s="6">
        <f>MANNA!H5</f>
        <v>20000</v>
      </c>
      <c r="D4" s="6">
        <f>MANNA!H3</f>
        <v>-6</v>
      </c>
      <c r="E4" s="8">
        <f>MANNA!H6</f>
        <v>-19826</v>
      </c>
    </row>
    <row r="5" spans="1:5" x14ac:dyDescent="0.25">
      <c r="A5" s="9" t="s">
        <v>14</v>
      </c>
      <c r="B5" s="6">
        <f>OTHER!H4</f>
        <v>0</v>
      </c>
      <c r="C5" s="6">
        <f>OTHER!H5</f>
        <v>0</v>
      </c>
      <c r="D5" s="6">
        <f>OTHER!H3</f>
        <v>0</v>
      </c>
      <c r="E5" s="8">
        <f>OTHER!H6</f>
        <v>0</v>
      </c>
    </row>
    <row r="6" spans="1:5" x14ac:dyDescent="0.25">
      <c r="A6" s="9" t="s">
        <v>15</v>
      </c>
      <c r="B6" s="6">
        <f>SHAWON!H4</f>
        <v>38635</v>
      </c>
      <c r="C6" s="6">
        <f>SHAWON!H5</f>
        <v>64600</v>
      </c>
      <c r="D6" s="6">
        <f>SHAWON!H3</f>
        <v>-77610.55</v>
      </c>
      <c r="E6" s="8">
        <f>SHAWON!H6</f>
        <v>-103575.55</v>
      </c>
    </row>
    <row r="7" spans="1:5" x14ac:dyDescent="0.25">
      <c r="A7" s="9" t="s">
        <v>16</v>
      </c>
      <c r="B7" s="6">
        <f>NASIR!H4</f>
        <v>5373</v>
      </c>
      <c r="C7" s="6">
        <f>NASIR!H5</f>
        <v>5080</v>
      </c>
      <c r="D7" s="6">
        <f>NASIR!H3</f>
        <v>-228</v>
      </c>
      <c r="E7" s="8">
        <f>NASIR!H6</f>
        <v>65</v>
      </c>
    </row>
    <row r="8" spans="1:5" x14ac:dyDescent="0.25">
      <c r="A8" s="9" t="s">
        <v>17</v>
      </c>
      <c r="B8" s="16">
        <f>MAHFUZ!H4</f>
        <v>14667</v>
      </c>
      <c r="C8" s="16">
        <f>MAHFUZ!H5</f>
        <v>17000</v>
      </c>
      <c r="D8" s="16">
        <f>MAHFUZ!H3</f>
        <v>-6720</v>
      </c>
      <c r="E8" s="17">
        <f>MAHFUZ!H6</f>
        <v>-9053</v>
      </c>
    </row>
    <row r="9" spans="1:5" x14ac:dyDescent="0.25">
      <c r="A9" s="9" t="s">
        <v>18</v>
      </c>
      <c r="B9" s="16">
        <f>JIHAD!H4</f>
        <v>141094</v>
      </c>
      <c r="C9" s="16">
        <f>JIHAD!H5</f>
        <v>150500</v>
      </c>
      <c r="D9" s="16">
        <f>JIHAD!H3</f>
        <v>-14996</v>
      </c>
      <c r="E9" s="17">
        <f>JIHAD!H6</f>
        <v>-24402</v>
      </c>
    </row>
    <row r="10" spans="1:5" x14ac:dyDescent="0.25">
      <c r="A10" s="9" t="s">
        <v>19</v>
      </c>
      <c r="B10" s="6">
        <f>'MD SIR'!H4</f>
        <v>0</v>
      </c>
      <c r="C10" s="6">
        <f>'MD SIR'!H5</f>
        <v>-1500</v>
      </c>
      <c r="D10" s="6">
        <f>'MD SIR'!H3</f>
        <v>-16500</v>
      </c>
      <c r="E10" s="8">
        <f>'MD SIR'!H6</f>
        <v>-15000</v>
      </c>
    </row>
    <row r="11" spans="1:5" x14ac:dyDescent="0.25">
      <c r="A11" s="9" t="s">
        <v>20</v>
      </c>
      <c r="B11" s="6">
        <f>UNCLE!H4</f>
        <v>0</v>
      </c>
      <c r="C11" s="6">
        <f>UNCLE!H5</f>
        <v>0</v>
      </c>
      <c r="D11" s="6">
        <f>UNCLE!H3</f>
        <v>0</v>
      </c>
      <c r="E11" s="8">
        <f>UNCLE!H6</f>
        <v>0</v>
      </c>
    </row>
    <row r="12" spans="1:5" x14ac:dyDescent="0.25">
      <c r="A12" s="10" t="s">
        <v>32</v>
      </c>
      <c r="B12" s="11">
        <f>SUM(B4:B11)</f>
        <v>199949</v>
      </c>
      <c r="C12" s="11">
        <f>SUM(C4:C11)</f>
        <v>255680</v>
      </c>
      <c r="D12" s="11">
        <f>SUM(D4:D11)</f>
        <v>-116060.55</v>
      </c>
      <c r="E12" s="11">
        <f>SUM(E4:E11)</f>
        <v>-171791.55</v>
      </c>
    </row>
    <row r="14" spans="1:5" x14ac:dyDescent="0.25">
      <c r="A14" s="4" t="s">
        <v>33</v>
      </c>
      <c r="B14" s="8">
        <f>E12</f>
        <v>-171791.55</v>
      </c>
    </row>
    <row r="16" spans="1:5" ht="15.75" x14ac:dyDescent="0.25">
      <c r="A16" s="12" t="s">
        <v>34</v>
      </c>
    </row>
    <row r="17" spans="1:2" x14ac:dyDescent="0.25">
      <c r="A17" s="4" t="s">
        <v>35</v>
      </c>
      <c r="B17" s="5">
        <v>-202580.55</v>
      </c>
    </row>
    <row r="18" spans="1:2" x14ac:dyDescent="0.25">
      <c r="A18" s="4" t="s">
        <v>36</v>
      </c>
      <c r="B18" s="6">
        <f>FUND!B10</f>
        <v>200000</v>
      </c>
    </row>
    <row r="19" spans="1:2" x14ac:dyDescent="0.25">
      <c r="A19" s="4" t="s">
        <v>37</v>
      </c>
      <c r="B19" s="6">
        <f>B12</f>
        <v>199949</v>
      </c>
    </row>
    <row r="20" spans="1:2" ht="15.75" x14ac:dyDescent="0.25">
      <c r="A20" s="4" t="s">
        <v>38</v>
      </c>
      <c r="B20" s="13">
        <f>B17-FUND!B10+B12</f>
        <v>-202631.55</v>
      </c>
    </row>
    <row r="22" spans="1:2" ht="15.75" x14ac:dyDescent="0.25">
      <c r="A22" s="12" t="s">
        <v>39</v>
      </c>
    </row>
    <row r="23" spans="1:2" x14ac:dyDescent="0.25">
      <c r="A23" s="4" t="s">
        <v>40</v>
      </c>
      <c r="B23" s="5">
        <v>84520</v>
      </c>
    </row>
    <row r="24" spans="1:2" ht="15.75" x14ac:dyDescent="0.25">
      <c r="A24" s="4" t="s">
        <v>41</v>
      </c>
      <c r="B24" s="14">
        <f>B23+FUND!B10-C12</f>
        <v>28840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MANNA</vt:lpstr>
      <vt:lpstr>OTHER</vt:lpstr>
      <vt:lpstr>SHAWON</vt:lpstr>
      <vt:lpstr>NASIR</vt:lpstr>
      <vt:lpstr>MAHFUZ</vt:lpstr>
      <vt:lpstr>JIHAD</vt:lpstr>
      <vt:lpstr>MD SIR</vt:lpstr>
      <vt:lpstr>UNCLE</vt:lpstr>
      <vt:lpstr>FUND</vt:lpstr>
      <vt:lpstr>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shabukta haider</cp:lastModifiedBy>
  <dcterms:created xsi:type="dcterms:W3CDTF">2026-06-28T04:32:33Z</dcterms:created>
  <dcterms:modified xsi:type="dcterms:W3CDTF">2026-10-18T04:57:07Z</dcterms:modified>
</cp:coreProperties>
</file>