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E4477C79-F2A3-4355-A8C6-E878E5CBA48F}" xr6:coauthVersionLast="47" xr6:coauthVersionMax="47" xr10:uidLastSave="{00000000-0000-0000-0000-000000000000}"/>
  <bookViews>
    <workbookView xWindow="-120" yWindow="-120" windowWidth="15600" windowHeight="11040" tabRatio="904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0" l="1"/>
  <c r="D11" i="10"/>
  <c r="D10" i="10"/>
  <c r="D9" i="10"/>
  <c r="D8" i="10"/>
  <c r="D7" i="10"/>
  <c r="D6" i="10"/>
  <c r="D5" i="10"/>
  <c r="D4" i="10"/>
  <c r="D12" i="10" s="1"/>
  <c r="B10" i="9"/>
  <c r="H5" i="8"/>
  <c r="C11" i="10" s="1"/>
  <c r="H4" i="8"/>
  <c r="B11" i="10" s="1"/>
  <c r="H5" i="7"/>
  <c r="C10" i="10" s="1"/>
  <c r="H4" i="7"/>
  <c r="B10" i="10" s="1"/>
  <c r="H5" i="6"/>
  <c r="C9" i="10" s="1"/>
  <c r="H4" i="6"/>
  <c r="H6" i="6" s="1"/>
  <c r="E9" i="10" s="1"/>
  <c r="H5" i="5"/>
  <c r="C8" i="10" s="1"/>
  <c r="H4" i="5"/>
  <c r="B8" i="10" s="1"/>
  <c r="H5" i="4"/>
  <c r="C7" i="10" s="1"/>
  <c r="H4" i="4"/>
  <c r="B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l="1"/>
  <c r="E4" i="10" s="1"/>
  <c r="C12" i="10"/>
  <c r="B24" i="10" s="1"/>
  <c r="H6" i="3"/>
  <c r="E6" i="10" s="1"/>
  <c r="H6" i="7"/>
  <c r="E10" i="10" s="1"/>
  <c r="B9" i="10"/>
  <c r="H6" i="8"/>
  <c r="E11" i="10" s="1"/>
  <c r="H6" i="4"/>
  <c r="E7" i="10" s="1"/>
  <c r="B4" i="10"/>
  <c r="H6" i="5"/>
  <c r="E8" i="10" s="1"/>
  <c r="H6" i="2"/>
  <c r="E5" i="10" s="1"/>
  <c r="B12" i="10" l="1"/>
  <c r="B19" i="10" s="1"/>
  <c r="E12" i="10"/>
  <c r="B14" i="10" s="1"/>
  <c r="B20" i="10" l="1"/>
</calcChain>
</file>

<file path=xl/sharedStrings.xml><?xml version="1.0" encoding="utf-8"?>
<sst xmlns="http://schemas.openxmlformats.org/spreadsheetml/2006/main" count="296" uniqueCount="97">
  <si>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</si>
  <si>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</si>
  <si>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</si>
  <si>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</si>
  <si>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</si>
  <si>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</si>
  <si>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</si>
  <si>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</si>
  <si>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</si>
  <si>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</si>
  <si>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</si>
  <si>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</si>
  <si>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</si>
  <si>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</si>
  <si>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</si>
  <si>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</si>
  <si>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</si>
  <si>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</si>
  <si>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</si>
  <si>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</si>
  <si>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</si>
  <si>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</si>
  <si>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</si>
  <si>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</si>
  <si>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</si>
  <si>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</si>
  <si>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</si>
  <si>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</si>
  <si>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</si>
  <si>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</si>
  <si>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</si>
  <si>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</si>
  <si>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</si>
  <si>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</si>
  <si>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</si>
  <si>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</si>
  <si>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</si>
  <si>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</si>
  <si>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</si>
  <si>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</si>
  <si>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</si>
  <si>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</si>
  <si>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15.09.2026</t>
  </si>
  <si>
    <t>10.09.26</t>
  </si>
  <si>
    <t>10.9.26</t>
  </si>
  <si>
    <t>12.9.26</t>
  </si>
  <si>
    <t>yamama, special permission</t>
  </si>
  <si>
    <t>vat motiour</t>
  </si>
  <si>
    <t>15.9.26</t>
  </si>
  <si>
    <t>uncle</t>
  </si>
  <si>
    <t>13.9.26</t>
  </si>
  <si>
    <t>epb</t>
  </si>
  <si>
    <t>16.9.26</t>
  </si>
  <si>
    <t>A4X2</t>
  </si>
  <si>
    <t>LUNCH</t>
  </si>
  <si>
    <t>14.9.26</t>
  </si>
  <si>
    <t>FARE</t>
  </si>
  <si>
    <t>RENEWAL</t>
  </si>
  <si>
    <t>EPB RENEWAL</t>
  </si>
  <si>
    <t>MONTHLY_VAT</t>
  </si>
  <si>
    <t>ACCESSORIES</t>
  </si>
  <si>
    <t>COURIER</t>
  </si>
  <si>
    <t>STAMP</t>
  </si>
  <si>
    <t>STAMP INV-172/26, 8X500</t>
  </si>
  <si>
    <t>BL</t>
  </si>
  <si>
    <t>BL INV-172/26, TGLL26090310, MR7020593</t>
  </si>
  <si>
    <t>TOPSTAR GLOBAL</t>
  </si>
  <si>
    <t>9.9.26</t>
  </si>
  <si>
    <t>UD</t>
  </si>
  <si>
    <t>UD 3/7</t>
  </si>
  <si>
    <t>SPECIAL_PERMISSION</t>
  </si>
  <si>
    <t>YAMAMA SPECIAL PERMISSION</t>
  </si>
  <si>
    <t xml:space="preserve">BL INV-145/26, </t>
  </si>
  <si>
    <t>SCAN GLOBAL</t>
  </si>
  <si>
    <t>CO_PAY</t>
  </si>
  <si>
    <t>CO INV-172.26</t>
  </si>
  <si>
    <t>UD 23/2026</t>
  </si>
  <si>
    <t>UD 7/11</t>
  </si>
  <si>
    <t>CO INV-166.26</t>
  </si>
  <si>
    <t>8.9.26</t>
  </si>
  <si>
    <t>NET</t>
  </si>
  <si>
    <t>STAMP INV-166.26, 8X500</t>
  </si>
  <si>
    <t>BL INV-116/26, TGLL26080295, MR7020540</t>
  </si>
  <si>
    <t>17.9.26</t>
  </si>
  <si>
    <t>BL INV-174+181/26, ALX-CGP-15175,15179</t>
  </si>
  <si>
    <t>AEROLEX</t>
  </si>
  <si>
    <t>STAMP INV-174+181/26, 12X500</t>
  </si>
  <si>
    <t>PRINT</t>
  </si>
  <si>
    <t>COLOR PRINT</t>
  </si>
  <si>
    <t>STAMP INV-178/26, 6X500</t>
  </si>
  <si>
    <t>BL INV-178/26, S52026266147, M00024270</t>
  </si>
  <si>
    <t>EFL</t>
  </si>
  <si>
    <t>SNACKS</t>
  </si>
  <si>
    <t>WATER_FILTER</t>
  </si>
  <si>
    <t>CUSTOM_BOND</t>
  </si>
  <si>
    <t>19.9.26</t>
  </si>
  <si>
    <t>UNCLE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</si>
</sst>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8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  <xf numFmtId="40" fontId="4" fillId="5" borderId="1" xfId="0" applyNumberFormat="1" applyFont="1" applyFill="1" applyBorder="1"/>
    <xf numFmtId="0" fontId="0" fillId="6" borderId="0" xfId="0" applyFill="1"/>
    <xf numFmtId="0" fontId="0" fillId="0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opLeftCell="D1" workbookViewId="0">
      <selection activeCell="L8" sqref="L8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-19831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56</v>
      </c>
      <c r="D4" s="15">
        <v>170</v>
      </c>
      <c r="G4" s="4" t="s">
        <v>11</v>
      </c>
      <c r="H4" s="6">
        <f>INT(SUM(D4:D203))</f>
        <v>42505</v>
      </c>
      <c r="J4" t="s">
        <v>45</v>
      </c>
      <c r="L4">
        <v>6000</v>
      </c>
    </row>
    <row r="5" spans="1:12" x14ac:dyDescent="0.25">
      <c r="A5" t="s">
        <v>67</v>
      </c>
      <c r="B5" t="s">
        <v>56</v>
      </c>
      <c r="D5" s="15">
        <v>70</v>
      </c>
      <c r="G5" s="4" t="s">
        <v>12</v>
      </c>
      <c r="H5" s="6">
        <f>SUM(L4:L33)</f>
        <v>22680</v>
      </c>
      <c r="J5" t="s">
        <v>48</v>
      </c>
      <c r="L5">
        <v>4000</v>
      </c>
    </row>
    <row r="6" spans="1:12" ht="15.75" x14ac:dyDescent="0.25">
      <c r="A6" t="s">
        <v>79</v>
      </c>
      <c r="B6" t="s">
        <v>56</v>
      </c>
      <c r="D6" s="15">
        <v>300</v>
      </c>
      <c r="G6" s="7" t="s">
        <v>13</v>
      </c>
      <c r="H6" s="8">
        <f>H3+H4-H5</f>
        <v>-6</v>
      </c>
      <c r="J6" t="s">
        <v>52</v>
      </c>
      <c r="L6">
        <v>12000</v>
      </c>
    </row>
    <row r="7" spans="1:12" x14ac:dyDescent="0.25">
      <c r="A7" t="s">
        <v>52</v>
      </c>
      <c r="B7" t="s">
        <v>56</v>
      </c>
      <c r="D7" s="15">
        <v>390</v>
      </c>
      <c r="J7" t="s">
        <v>95</v>
      </c>
      <c r="L7">
        <v>680</v>
      </c>
    </row>
    <row r="8" spans="1:12" x14ac:dyDescent="0.25">
      <c r="A8" t="s">
        <v>83</v>
      </c>
      <c r="B8" t="s">
        <v>94</v>
      </c>
      <c r="D8" s="15">
        <v>41500</v>
      </c>
    </row>
    <row r="9" spans="1:12" x14ac:dyDescent="0.25">
      <c r="A9" t="s">
        <v>48</v>
      </c>
      <c r="B9" t="s">
        <v>56</v>
      </c>
      <c r="D9" s="15">
        <v>75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D6" sqref="D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48</v>
      </c>
      <c r="B4" t="s">
        <v>57</v>
      </c>
      <c r="C4" t="s">
        <v>58</v>
      </c>
      <c r="D4" s="15">
        <v>55000</v>
      </c>
      <c r="G4" s="4" t="s">
        <v>11</v>
      </c>
      <c r="H4" s="6">
        <f>INT(SUM(D4:D203))</f>
        <v>73100</v>
      </c>
      <c r="J4" t="s">
        <v>45</v>
      </c>
      <c r="K4" t="s">
        <v>46</v>
      </c>
      <c r="L4">
        <v>5100</v>
      </c>
    </row>
    <row r="5" spans="1:12" x14ac:dyDescent="0.25">
      <c r="A5" t="s">
        <v>48</v>
      </c>
      <c r="B5" t="s">
        <v>59</v>
      </c>
      <c r="D5" s="15">
        <v>13000</v>
      </c>
      <c r="G5" s="4" t="s">
        <v>12</v>
      </c>
      <c r="H5" s="6">
        <f>SUM(L4:L33)</f>
        <v>73100</v>
      </c>
      <c r="J5" t="s">
        <v>45</v>
      </c>
      <c r="K5" t="s">
        <v>47</v>
      </c>
      <c r="L5">
        <v>13000</v>
      </c>
    </row>
    <row r="6" spans="1:12" ht="15.75" x14ac:dyDescent="0.25">
      <c r="A6" t="s">
        <v>45</v>
      </c>
      <c r="B6" t="s">
        <v>70</v>
      </c>
      <c r="C6" t="s">
        <v>71</v>
      </c>
      <c r="D6" s="15">
        <v>5100</v>
      </c>
      <c r="G6" s="7" t="s">
        <v>13</v>
      </c>
      <c r="H6" s="8">
        <f>H3+H4-H5</f>
        <v>0</v>
      </c>
      <c r="J6" t="s">
        <v>48</v>
      </c>
      <c r="K6" t="s">
        <v>51</v>
      </c>
      <c r="L6">
        <v>55000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-77530.55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50</v>
      </c>
      <c r="B4" t="s">
        <v>60</v>
      </c>
      <c r="D4" s="15">
        <v>50</v>
      </c>
      <c r="G4" s="4" t="s">
        <v>11</v>
      </c>
      <c r="H4" s="6">
        <f>INT(SUM(D4:D203))</f>
        <v>1120</v>
      </c>
      <c r="J4" t="s">
        <v>45</v>
      </c>
      <c r="L4">
        <v>50</v>
      </c>
    </row>
    <row r="5" spans="1:12" x14ac:dyDescent="0.25">
      <c r="A5" t="s">
        <v>67</v>
      </c>
      <c r="B5" t="s">
        <v>56</v>
      </c>
      <c r="D5" s="15">
        <v>150</v>
      </c>
      <c r="G5" s="4" t="s">
        <v>12</v>
      </c>
      <c r="H5" s="6">
        <f>SUM(L4:L33)</f>
        <v>1200</v>
      </c>
      <c r="J5" t="s">
        <v>45</v>
      </c>
      <c r="L5">
        <v>150</v>
      </c>
    </row>
    <row r="6" spans="1:12" ht="15.75" x14ac:dyDescent="0.25">
      <c r="A6" t="s">
        <v>67</v>
      </c>
      <c r="B6" t="s">
        <v>56</v>
      </c>
      <c r="D6" s="15">
        <v>120</v>
      </c>
      <c r="G6" s="7" t="s">
        <v>13</v>
      </c>
      <c r="H6" s="8">
        <f>H3+H4-H5</f>
        <v>-77610.55</v>
      </c>
      <c r="J6" t="s">
        <v>52</v>
      </c>
      <c r="L6">
        <v>800</v>
      </c>
    </row>
    <row r="7" spans="1:12" x14ac:dyDescent="0.25">
      <c r="A7" t="s">
        <v>83</v>
      </c>
      <c r="B7" t="s">
        <v>93</v>
      </c>
      <c r="D7" s="15">
        <v>800</v>
      </c>
      <c r="J7" t="s">
        <v>52</v>
      </c>
      <c r="L7">
        <v>200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-769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45</v>
      </c>
      <c r="B4" t="s">
        <v>74</v>
      </c>
      <c r="C4" t="s">
        <v>75</v>
      </c>
      <c r="D4" s="15">
        <v>103</v>
      </c>
      <c r="G4" s="4" t="s">
        <v>11</v>
      </c>
      <c r="H4" s="6">
        <f>INT(SUM(D4:D203))</f>
        <v>541</v>
      </c>
    </row>
    <row r="5" spans="1:12" x14ac:dyDescent="0.25">
      <c r="A5" t="s">
        <v>44</v>
      </c>
      <c r="B5" t="s">
        <v>74</v>
      </c>
      <c r="C5" t="s">
        <v>78</v>
      </c>
      <c r="D5" s="15">
        <v>103</v>
      </c>
      <c r="G5" s="4" t="s">
        <v>12</v>
      </c>
      <c r="H5" s="6">
        <f>SUM(L4:L33)</f>
        <v>0</v>
      </c>
    </row>
    <row r="6" spans="1:12" ht="15.75" x14ac:dyDescent="0.25">
      <c r="A6" t="s">
        <v>55</v>
      </c>
      <c r="B6" t="s">
        <v>56</v>
      </c>
      <c r="D6" s="15">
        <v>280</v>
      </c>
      <c r="G6" s="7" t="s">
        <v>13</v>
      </c>
      <c r="H6" s="8">
        <f>H3+H4-H5</f>
        <v>-228</v>
      </c>
    </row>
    <row r="7" spans="1:12" x14ac:dyDescent="0.25">
      <c r="A7" t="s">
        <v>55</v>
      </c>
      <c r="B7" t="s">
        <v>92</v>
      </c>
      <c r="D7" s="15">
        <v>55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"/>
  <sheetViews>
    <sheetView topLeftCell="E1" workbookViewId="0">
      <selection activeCell="H6" sqref="H6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-8736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67</v>
      </c>
      <c r="B4" t="s">
        <v>56</v>
      </c>
      <c r="D4" s="15">
        <v>100</v>
      </c>
      <c r="G4" s="4" t="s">
        <v>11</v>
      </c>
      <c r="H4" s="6">
        <f>INT(SUM(D4:D203))</f>
        <v>9516</v>
      </c>
      <c r="J4" t="s">
        <v>44</v>
      </c>
      <c r="L4">
        <v>2500</v>
      </c>
    </row>
    <row r="5" spans="1:12" x14ac:dyDescent="0.25">
      <c r="A5" t="s">
        <v>44</v>
      </c>
      <c r="B5" t="s">
        <v>56</v>
      </c>
      <c r="D5" s="15">
        <v>190</v>
      </c>
      <c r="G5" s="4" t="s">
        <v>12</v>
      </c>
      <c r="H5" s="6">
        <f>SUM(L4:L33)</f>
        <v>7500</v>
      </c>
      <c r="J5" t="s">
        <v>45</v>
      </c>
      <c r="L5">
        <v>5000</v>
      </c>
    </row>
    <row r="6" spans="1:12" ht="15.75" x14ac:dyDescent="0.25">
      <c r="A6" t="s">
        <v>44</v>
      </c>
      <c r="B6" t="s">
        <v>54</v>
      </c>
      <c r="D6" s="15">
        <v>100</v>
      </c>
      <c r="G6" s="7" t="s">
        <v>13</v>
      </c>
      <c r="H6" s="8">
        <f>H3+H4-H5</f>
        <v>-6720</v>
      </c>
    </row>
    <row r="7" spans="1:12" x14ac:dyDescent="0.25">
      <c r="A7" t="s">
        <v>45</v>
      </c>
      <c r="B7" t="s">
        <v>68</v>
      </c>
      <c r="C7" t="s">
        <v>69</v>
      </c>
      <c r="D7" s="15">
        <v>853.06</v>
      </c>
    </row>
    <row r="8" spans="1:12" x14ac:dyDescent="0.25">
      <c r="A8" t="s">
        <v>44</v>
      </c>
      <c r="B8" t="s">
        <v>64</v>
      </c>
      <c r="C8" t="s">
        <v>72</v>
      </c>
      <c r="D8" s="15">
        <v>2000</v>
      </c>
      <c r="E8" t="s">
        <v>73</v>
      </c>
    </row>
    <row r="9" spans="1:12" x14ac:dyDescent="0.25">
      <c r="A9" t="s">
        <v>67</v>
      </c>
      <c r="B9" t="s">
        <v>68</v>
      </c>
      <c r="C9" t="s">
        <v>76</v>
      </c>
      <c r="D9" s="15">
        <v>3909.18</v>
      </c>
    </row>
    <row r="10" spans="1:12" x14ac:dyDescent="0.25">
      <c r="A10" t="s">
        <v>44</v>
      </c>
      <c r="B10" t="s">
        <v>68</v>
      </c>
      <c r="C10" t="s">
        <v>77</v>
      </c>
      <c r="D10" s="15">
        <v>714.29</v>
      </c>
    </row>
    <row r="11" spans="1:12" x14ac:dyDescent="0.25">
      <c r="A11" t="s">
        <v>67</v>
      </c>
      <c r="B11" t="s">
        <v>80</v>
      </c>
      <c r="D11" s="15">
        <v>1550</v>
      </c>
    </row>
    <row r="12" spans="1:12" x14ac:dyDescent="0.25">
      <c r="A12" t="s">
        <v>67</v>
      </c>
      <c r="B12" t="s">
        <v>56</v>
      </c>
      <c r="D12" s="15">
        <v>100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8"/>
  <sheetViews>
    <sheetView workbookViewId="0">
      <selection activeCell="D13" sqref="D13:D1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-24536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48</v>
      </c>
      <c r="B4" t="s">
        <v>53</v>
      </c>
      <c r="C4" s="15"/>
      <c r="D4" s="19">
        <v>960</v>
      </c>
      <c r="G4" s="4" t="s">
        <v>11</v>
      </c>
      <c r="H4" s="6">
        <f>INT(SUM(D4:D203))</f>
        <v>38040</v>
      </c>
      <c r="J4" t="s">
        <v>43</v>
      </c>
      <c r="L4">
        <v>1000</v>
      </c>
    </row>
    <row r="5" spans="1:12" x14ac:dyDescent="0.25">
      <c r="A5" t="s">
        <v>48</v>
      </c>
      <c r="B5" t="s">
        <v>54</v>
      </c>
      <c r="C5" s="15"/>
      <c r="D5" s="19">
        <v>100</v>
      </c>
      <c r="G5" s="4" t="s">
        <v>12</v>
      </c>
      <c r="H5" s="6">
        <f>SUM(L4:L33)</f>
        <v>28500</v>
      </c>
      <c r="J5" t="s">
        <v>48</v>
      </c>
      <c r="L5">
        <v>2000</v>
      </c>
    </row>
    <row r="6" spans="1:12" ht="15.75" x14ac:dyDescent="0.25">
      <c r="A6" t="s">
        <v>55</v>
      </c>
      <c r="B6" t="s">
        <v>54</v>
      </c>
      <c r="C6" s="15"/>
      <c r="D6" s="19">
        <v>100</v>
      </c>
      <c r="G6" s="7" t="s">
        <v>13</v>
      </c>
      <c r="H6" s="8">
        <f>H3+H4-H5</f>
        <v>-14996</v>
      </c>
      <c r="J6" t="s">
        <v>52</v>
      </c>
      <c r="L6">
        <v>500</v>
      </c>
    </row>
    <row r="7" spans="1:12" x14ac:dyDescent="0.25">
      <c r="A7" t="s">
        <v>55</v>
      </c>
      <c r="B7" t="s">
        <v>56</v>
      </c>
      <c r="C7" s="15"/>
      <c r="D7" s="19">
        <v>60</v>
      </c>
      <c r="J7" t="s">
        <v>48</v>
      </c>
      <c r="L7">
        <v>12000</v>
      </c>
    </row>
    <row r="8" spans="1:12" x14ac:dyDescent="0.25">
      <c r="A8" t="s">
        <v>50</v>
      </c>
      <c r="B8" t="s">
        <v>61</v>
      </c>
      <c r="C8" s="15"/>
      <c r="D8" s="19">
        <v>50</v>
      </c>
      <c r="J8" t="s">
        <v>52</v>
      </c>
      <c r="L8">
        <v>9000</v>
      </c>
    </row>
    <row r="9" spans="1:12" x14ac:dyDescent="0.25">
      <c r="A9" t="s">
        <v>50</v>
      </c>
      <c r="B9" t="s">
        <v>54</v>
      </c>
      <c r="C9" s="15"/>
      <c r="D9" s="19">
        <v>100</v>
      </c>
      <c r="J9" t="s">
        <v>50</v>
      </c>
      <c r="L9">
        <v>4000</v>
      </c>
    </row>
    <row r="10" spans="1:12" x14ac:dyDescent="0.25">
      <c r="A10" t="s">
        <v>50</v>
      </c>
      <c r="B10" t="s">
        <v>56</v>
      </c>
      <c r="C10" s="15"/>
      <c r="D10" s="19">
        <v>140</v>
      </c>
    </row>
    <row r="11" spans="1:12" x14ac:dyDescent="0.25">
      <c r="A11" t="s">
        <v>50</v>
      </c>
      <c r="B11" t="s">
        <v>62</v>
      </c>
      <c r="C11" s="15" t="s">
        <v>63</v>
      </c>
      <c r="D11" s="18">
        <v>4000</v>
      </c>
    </row>
    <row r="12" spans="1:12" x14ac:dyDescent="0.25">
      <c r="A12" t="s">
        <v>50</v>
      </c>
      <c r="B12" t="s">
        <v>64</v>
      </c>
      <c r="C12" s="15" t="s">
        <v>65</v>
      </c>
      <c r="D12" s="19">
        <v>3500</v>
      </c>
      <c r="E12" t="s">
        <v>66</v>
      </c>
    </row>
    <row r="13" spans="1:12" x14ac:dyDescent="0.25">
      <c r="A13" t="s">
        <v>44</v>
      </c>
      <c r="B13" t="s">
        <v>56</v>
      </c>
      <c r="C13" s="15"/>
      <c r="D13" s="17">
        <v>60</v>
      </c>
    </row>
    <row r="14" spans="1:12" x14ac:dyDescent="0.25">
      <c r="A14" t="s">
        <v>44</v>
      </c>
      <c r="B14" t="s">
        <v>53</v>
      </c>
      <c r="C14" s="15"/>
      <c r="D14" s="17">
        <v>960</v>
      </c>
    </row>
    <row r="15" spans="1:12" x14ac:dyDescent="0.25">
      <c r="A15" t="s">
        <v>67</v>
      </c>
      <c r="B15" t="s">
        <v>54</v>
      </c>
      <c r="C15" s="15"/>
      <c r="D15" s="19">
        <v>100</v>
      </c>
      <c r="E15" s="15"/>
    </row>
    <row r="16" spans="1:12" x14ac:dyDescent="0.25">
      <c r="A16" t="s">
        <v>67</v>
      </c>
      <c r="B16" t="s">
        <v>56</v>
      </c>
      <c r="C16" s="15"/>
      <c r="D16" s="18">
        <v>180</v>
      </c>
      <c r="E16" s="15"/>
    </row>
    <row r="17" spans="1:5" x14ac:dyDescent="0.25">
      <c r="A17" t="s">
        <v>67</v>
      </c>
      <c r="B17" t="s">
        <v>62</v>
      </c>
      <c r="C17" s="15" t="s">
        <v>81</v>
      </c>
      <c r="D17" s="18">
        <v>4000</v>
      </c>
    </row>
    <row r="18" spans="1:5" x14ac:dyDescent="0.25">
      <c r="A18" t="s">
        <v>67</v>
      </c>
      <c r="B18" t="s">
        <v>64</v>
      </c>
      <c r="C18" s="15" t="s">
        <v>82</v>
      </c>
      <c r="D18" s="18">
        <v>3500</v>
      </c>
      <c r="E18" t="s">
        <v>66</v>
      </c>
    </row>
    <row r="19" spans="1:5" x14ac:dyDescent="0.25">
      <c r="A19" t="s">
        <v>83</v>
      </c>
      <c r="B19" t="s">
        <v>56</v>
      </c>
      <c r="C19" s="15"/>
      <c r="D19" s="19">
        <v>110</v>
      </c>
    </row>
    <row r="20" spans="1:5" x14ac:dyDescent="0.25">
      <c r="A20" t="s">
        <v>83</v>
      </c>
      <c r="B20" t="s">
        <v>54</v>
      </c>
      <c r="C20" s="15"/>
      <c r="D20" s="19">
        <v>100</v>
      </c>
    </row>
    <row r="21" spans="1:5" x14ac:dyDescent="0.25">
      <c r="A21" t="s">
        <v>83</v>
      </c>
      <c r="B21" t="s">
        <v>64</v>
      </c>
      <c r="C21" s="15" t="s">
        <v>84</v>
      </c>
      <c r="D21" s="19">
        <v>8580</v>
      </c>
      <c r="E21" t="s">
        <v>85</v>
      </c>
    </row>
    <row r="22" spans="1:5" x14ac:dyDescent="0.25">
      <c r="A22" t="s">
        <v>83</v>
      </c>
      <c r="B22" t="s">
        <v>62</v>
      </c>
      <c r="C22" s="15" t="s">
        <v>86</v>
      </c>
      <c r="D22" s="19">
        <v>6000</v>
      </c>
    </row>
    <row r="23" spans="1:5" x14ac:dyDescent="0.25">
      <c r="A23" t="s">
        <v>52</v>
      </c>
      <c r="B23" t="s">
        <v>54</v>
      </c>
      <c r="C23" s="15"/>
      <c r="D23" s="19">
        <v>100</v>
      </c>
    </row>
    <row r="24" spans="1:5" x14ac:dyDescent="0.25">
      <c r="A24" t="s">
        <v>52</v>
      </c>
      <c r="B24" t="s">
        <v>87</v>
      </c>
      <c r="C24" s="15" t="s">
        <v>88</v>
      </c>
      <c r="D24" s="19">
        <v>140</v>
      </c>
    </row>
    <row r="25" spans="1:5" x14ac:dyDescent="0.25">
      <c r="A25" t="s">
        <v>52</v>
      </c>
      <c r="B25" t="s">
        <v>56</v>
      </c>
      <c r="C25" s="15"/>
      <c r="D25" s="19">
        <v>110</v>
      </c>
    </row>
    <row r="26" spans="1:5" x14ac:dyDescent="0.25">
      <c r="A26" t="s">
        <v>52</v>
      </c>
      <c r="B26" t="s">
        <v>62</v>
      </c>
      <c r="C26" s="15" t="s">
        <v>89</v>
      </c>
      <c r="D26" s="19">
        <v>3000</v>
      </c>
    </row>
    <row r="27" spans="1:5" x14ac:dyDescent="0.25">
      <c r="A27" t="s">
        <v>52</v>
      </c>
      <c r="B27" t="s">
        <v>64</v>
      </c>
      <c r="C27" s="15" t="s">
        <v>90</v>
      </c>
      <c r="D27" s="19">
        <v>2000</v>
      </c>
      <c r="E27" t="s">
        <v>91</v>
      </c>
    </row>
    <row r="28" spans="1:5" x14ac:dyDescent="0.25">
      <c r="A28" t="s">
        <v>48</v>
      </c>
      <c r="B28" t="s">
        <v>56</v>
      </c>
      <c r="C28" s="15"/>
      <c r="D28" s="19">
        <v>90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topLeftCell="D1" workbookViewId="0">
      <selection activeCell="J7" sqref="J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J4" t="s">
        <v>45</v>
      </c>
      <c r="K4" t="s">
        <v>49</v>
      </c>
      <c r="L4">
        <v>13000</v>
      </c>
    </row>
    <row r="5" spans="1:12" x14ac:dyDescent="0.25">
      <c r="G5" s="4" t="s">
        <v>12</v>
      </c>
      <c r="H5" s="6">
        <f>SUM(L4:L33)</f>
        <v>16500</v>
      </c>
      <c r="J5" t="s">
        <v>45</v>
      </c>
      <c r="K5" t="s">
        <v>49</v>
      </c>
      <c r="L5">
        <v>1500</v>
      </c>
    </row>
    <row r="6" spans="1:12" ht="15.75" x14ac:dyDescent="0.25">
      <c r="G6" s="7" t="s">
        <v>13</v>
      </c>
      <c r="H6" s="8">
        <f>H3+H4-H5</f>
        <v>-16500</v>
      </c>
      <c r="J6" t="s">
        <v>50</v>
      </c>
      <c r="K6" t="s">
        <v>49</v>
      </c>
      <c r="L6">
        <v>2000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D1" workbookViewId="0">
      <selection activeCell="K5" sqref="K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J4" t="s">
        <v>95</v>
      </c>
      <c r="K4" t="s">
        <v>96</v>
      </c>
      <c r="L4">
        <v>2000</v>
      </c>
    </row>
    <row r="5" spans="1:12" x14ac:dyDescent="0.25">
      <c r="G5" s="4" t="s">
        <v>12</v>
      </c>
      <c r="H5" s="6">
        <f>SUM(L4:L33)</f>
        <v>2000</v>
      </c>
    </row>
    <row r="6" spans="1:12" ht="15.75" x14ac:dyDescent="0.25">
      <c r="G6" s="7" t="s">
        <v>13</v>
      </c>
      <c r="H6" s="8">
        <f>H3+H4-H5</f>
        <v>-2000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>
      <selection activeCell="A5" sqref="A5:B5"/>
    </sheetView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4" spans="1:2" x14ac:dyDescent="0.25">
      <c r="A4" t="s">
        <v>42</v>
      </c>
      <c r="B4">
        <v>100000</v>
      </c>
    </row>
    <row r="10" spans="1:2" x14ac:dyDescent="0.25">
      <c r="A10" s="4" t="s">
        <v>24</v>
      </c>
      <c r="B10" s="8">
        <f>SUM(B4:B9)</f>
        <v>100000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topLeftCell="A7" workbookViewId="0">
      <selection activeCell="E8" sqref="E8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42505</v>
      </c>
      <c r="C4" s="6">
        <f>MANNA!H5</f>
        <v>22680</v>
      </c>
      <c r="D4" s="6">
        <f>MANNA!H3</f>
        <v>-19831</v>
      </c>
      <c r="E4" s="8">
        <f>MANNA!H6</f>
        <v>-6</v>
      </c>
    </row>
    <row r="5" spans="1:5" x14ac:dyDescent="0.25">
      <c r="A5" s="9" t="s">
        <v>14</v>
      </c>
      <c r="B5" s="6">
        <f>OTHER!H4</f>
        <v>73100</v>
      </c>
      <c r="C5" s="6">
        <f>OTHER!H5</f>
        <v>73100</v>
      </c>
      <c r="D5" s="6">
        <f>OTHER!H3</f>
        <v>0</v>
      </c>
      <c r="E5" s="8">
        <f>OTHER!H6</f>
        <v>0</v>
      </c>
    </row>
    <row r="6" spans="1:5" x14ac:dyDescent="0.25">
      <c r="A6" s="9" t="s">
        <v>15</v>
      </c>
      <c r="B6" s="6">
        <f>SHAWON!H4</f>
        <v>1120</v>
      </c>
      <c r="C6" s="6">
        <f>SHAWON!H5</f>
        <v>1200</v>
      </c>
      <c r="D6" s="6">
        <f>SHAWON!H3</f>
        <v>-77530.55</v>
      </c>
      <c r="E6" s="8">
        <f>SHAWON!H6</f>
        <v>-77610.55</v>
      </c>
    </row>
    <row r="7" spans="1:5" x14ac:dyDescent="0.25">
      <c r="A7" s="9" t="s">
        <v>16</v>
      </c>
      <c r="B7" s="6">
        <f>NASIR!H4</f>
        <v>541</v>
      </c>
      <c r="C7" s="6">
        <f>NASIR!H5</f>
        <v>0</v>
      </c>
      <c r="D7" s="6">
        <f>NASIR!H3</f>
        <v>-769</v>
      </c>
      <c r="E7" s="16">
        <f>NASIR!H6</f>
        <v>-228</v>
      </c>
    </row>
    <row r="8" spans="1:5" x14ac:dyDescent="0.25">
      <c r="A8" s="9" t="s">
        <v>17</v>
      </c>
      <c r="B8" s="6">
        <f>MAHFUZ!H4</f>
        <v>9516</v>
      </c>
      <c r="C8" s="6">
        <f>MAHFUZ!H5</f>
        <v>7500</v>
      </c>
      <c r="D8" s="6">
        <f>MAHFUZ!H3</f>
        <v>-8736</v>
      </c>
      <c r="E8" s="16">
        <f>MAHFUZ!H6</f>
        <v>-6720</v>
      </c>
    </row>
    <row r="9" spans="1:5" x14ac:dyDescent="0.25">
      <c r="A9" s="9" t="s">
        <v>18</v>
      </c>
      <c r="B9" s="6">
        <f>JIHAD!H4</f>
        <v>38040</v>
      </c>
      <c r="C9" s="6">
        <f>JIHAD!H5</f>
        <v>28500</v>
      </c>
      <c r="D9" s="6">
        <f>JIHAD!H3</f>
        <v>-24536</v>
      </c>
      <c r="E9" s="8">
        <f>JIHAD!H6</f>
        <v>-14996</v>
      </c>
    </row>
    <row r="10" spans="1:5" x14ac:dyDescent="0.25">
      <c r="A10" s="9" t="s">
        <v>19</v>
      </c>
      <c r="B10" s="6">
        <f>'MD SIR'!H4</f>
        <v>0</v>
      </c>
      <c r="C10" s="6">
        <f>'MD SIR'!H5</f>
        <v>16500</v>
      </c>
      <c r="D10" s="6">
        <f>'MD SIR'!H3</f>
        <v>0</v>
      </c>
      <c r="E10" s="8">
        <f>'MD SIR'!H6</f>
        <v>-16500</v>
      </c>
    </row>
    <row r="11" spans="1:5" x14ac:dyDescent="0.25">
      <c r="A11" s="9" t="s">
        <v>20</v>
      </c>
      <c r="B11" s="6">
        <f>UNCLE!H4</f>
        <v>0</v>
      </c>
      <c r="C11" s="6">
        <f>UNCLE!H5</f>
        <v>2000</v>
      </c>
      <c r="D11" s="6">
        <f>UNCLE!H3</f>
        <v>0</v>
      </c>
      <c r="E11" s="8">
        <f>UNCLE!H6</f>
        <v>-2000</v>
      </c>
    </row>
    <row r="12" spans="1:5" x14ac:dyDescent="0.25">
      <c r="A12" s="10" t="s">
        <v>32</v>
      </c>
      <c r="B12" s="11">
        <f>SUM(B4:B11)</f>
        <v>164822</v>
      </c>
      <c r="C12" s="11">
        <f>SUM(C4:C11)</f>
        <v>151480</v>
      </c>
      <c r="D12" s="11">
        <f>SUM(D4:D11)</f>
        <v>-131402.54999999999</v>
      </c>
      <c r="E12" s="11">
        <f>SUM(E4:E11)</f>
        <v>-118060.55</v>
      </c>
    </row>
    <row r="14" spans="1:5" x14ac:dyDescent="0.25">
      <c r="A14" s="4" t="s">
        <v>33</v>
      </c>
      <c r="B14" s="8">
        <f>E12</f>
        <v>-118060.55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-267402.55</v>
      </c>
    </row>
    <row r="18" spans="1:2" x14ac:dyDescent="0.25">
      <c r="A18" s="4" t="s">
        <v>36</v>
      </c>
      <c r="B18" s="6">
        <f>FUND!B10</f>
        <v>100000</v>
      </c>
    </row>
    <row r="19" spans="1:2" x14ac:dyDescent="0.25">
      <c r="A19" s="4" t="s">
        <v>37</v>
      </c>
      <c r="B19" s="6">
        <f>B12</f>
        <v>164822</v>
      </c>
    </row>
    <row r="20" spans="1:2" ht="15.75" x14ac:dyDescent="0.25">
      <c r="A20" s="4" t="s">
        <v>38</v>
      </c>
      <c r="B20" s="13">
        <f>B17-FUND!B10+B12</f>
        <v>-202580.55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136000</v>
      </c>
    </row>
    <row r="24" spans="1:2" ht="15.75" x14ac:dyDescent="0.25">
      <c r="A24" s="4" t="s">
        <v>41</v>
      </c>
      <c r="B24" s="14">
        <f>B23+FUND!B10-C12</f>
        <v>84520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dcterms:created xsi:type="dcterms:W3CDTF">2026-06-28T04:32:33Z</dcterms:created>
  <dcterms:modified xsi:type="dcterms:W3CDTF">2026-09-19T07:36:08Z</dcterms:modified>
</cp:coreProperties>
</file>