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39d4d1756188c0e2/Desktop/Documents/BILL ALL/WEEKLY BILLS/"/>
    </mc:Choice>
  </mc:AlternateContent>
  <xr:revisionPtr revIDLastSave="2" documentId="13_ncr:1_{78AAD120-AAED-4F58-A7BB-BC6B7ED99D11}" xr6:coauthVersionLast="47" xr6:coauthVersionMax="47" xr10:uidLastSave="{3EA2BE38-D02A-4467-9FDB-43882E52187D}"/>
  <bookViews>
    <workbookView xWindow="-120" yWindow="-120" windowWidth="15600" windowHeight="11040" tabRatio="861" firstSheet="1" activeTab="8" xr2:uid="{00000000-000D-0000-FFFF-FFFF00000000}"/>
  </bookViews>
  <sheets>
    <sheet name="OTHER" sheetId="2" r:id="rId1"/>
    <sheet name="MANNA" sheetId="1" r:id="rId2"/>
    <sheet name="SHAWON" sheetId="3" r:id="rId3"/>
    <sheet name="NASIR" sheetId="4" r:id="rId4"/>
    <sheet name="MAHFUZ" sheetId="5" r:id="rId5"/>
    <sheet name="JIHAD" sheetId="6" r:id="rId6"/>
    <sheet name="MD SIR" sheetId="7" r:id="rId7"/>
    <sheet name="UNCLE" sheetId="8" r:id="rId8"/>
    <sheet name="FUND" sheetId="9" r:id="rId9"/>
    <sheet name="SUMMARY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0" l="1"/>
  <c r="E11" i="10"/>
  <c r="E10" i="10"/>
  <c r="E9" i="10"/>
  <c r="E8" i="10"/>
  <c r="E7" i="10"/>
  <c r="E6" i="10"/>
  <c r="E5" i="10"/>
  <c r="B10" i="9"/>
  <c r="H5" i="8"/>
  <c r="D12" i="10" s="1"/>
  <c r="H4" i="8"/>
  <c r="C12" i="10" s="1"/>
  <c r="H5" i="7"/>
  <c r="D11" i="10" s="1"/>
  <c r="H4" i="7"/>
  <c r="C11" i="10" s="1"/>
  <c r="H5" i="6"/>
  <c r="D10" i="10" s="1"/>
  <c r="H4" i="6"/>
  <c r="H5" i="5"/>
  <c r="D9" i="10" s="1"/>
  <c r="H4" i="5"/>
  <c r="C9" i="10" s="1"/>
  <c r="H5" i="4"/>
  <c r="D8" i="10" s="1"/>
  <c r="H4" i="4"/>
  <c r="C8" i="10" s="1"/>
  <c r="H5" i="3"/>
  <c r="D7" i="10" s="1"/>
  <c r="H4" i="3"/>
  <c r="C7" i="10" s="1"/>
  <c r="H5" i="2"/>
  <c r="D6" i="10" s="1"/>
  <c r="H4" i="2"/>
  <c r="C6" i="10" s="1"/>
  <c r="H5" i="1"/>
  <c r="D5" i="10" s="1"/>
  <c r="H4" i="1"/>
  <c r="E13" i="10" l="1"/>
  <c r="H6" i="6"/>
  <c r="F10" i="10" s="1"/>
  <c r="H6" i="1"/>
  <c r="F5" i="10" s="1"/>
  <c r="D13" i="10"/>
  <c r="C25" i="10" s="1"/>
  <c r="H6" i="8"/>
  <c r="F12" i="10" s="1"/>
  <c r="H6" i="3"/>
  <c r="F7" i="10" s="1"/>
  <c r="H6" i="7"/>
  <c r="F11" i="10" s="1"/>
  <c r="C10" i="10"/>
  <c r="H6" i="4"/>
  <c r="F8" i="10" s="1"/>
  <c r="C5" i="10"/>
  <c r="H6" i="5"/>
  <c r="F9" i="10" s="1"/>
  <c r="C19" i="10"/>
  <c r="H6" i="2"/>
  <c r="F6" i="10" s="1"/>
  <c r="C13" i="10" l="1"/>
  <c r="C20" i="10" s="1"/>
  <c r="F13" i="10"/>
  <c r="C15" i="10" s="1"/>
  <c r="C21" i="10" l="1"/>
</calcChain>
</file>

<file path=xl/sharedStrings.xml><?xml version="1.0" encoding="utf-8"?>
<sst xmlns="http://schemas.openxmlformats.org/spreadsheetml/2006/main" count="443" uniqueCount="148">
  <si>
    <t>MANNA</t>
  </si>
  <si>
    <t>Yellow = you type. White = auto.</t>
  </si>
  <si>
    <t>DATE</t>
  </si>
  <si>
    <t>TYPE</t>
  </si>
  <si>
    <t>PARTICULAR</t>
  </si>
  <si>
    <t>AMOUNT</t>
  </si>
  <si>
    <t>COMPANY</t>
  </si>
  <si>
    <t>PREVIOUS DUE</t>
  </si>
  <si>
    <t>ADV DATE</t>
  </si>
  <si>
    <t>ADV PARTICULAR</t>
  </si>
  <si>
    <t>ADV AMOUNT</t>
  </si>
  <si>
    <t>TOTAL BILL</t>
  </si>
  <si>
    <t>ADVANCE TAKEN</t>
  </si>
  <si>
    <t>CURRENT DUE</t>
  </si>
  <si>
    <t>OTHER</t>
  </si>
  <si>
    <t>SHAWON</t>
  </si>
  <si>
    <t>NASIR</t>
  </si>
  <si>
    <t>MAHFUZ</t>
  </si>
  <si>
    <t>JIHAD</t>
  </si>
  <si>
    <t>MD SIR</t>
  </si>
  <si>
    <t>UNCLE</t>
  </si>
  <si>
    <t>FUND — given by Wouliour vai</t>
  </si>
  <si>
    <t>FUND DATE</t>
  </si>
  <si>
    <t>FUND AMOUNT</t>
  </si>
  <si>
    <t>TOTAL FUND</t>
  </si>
  <si>
    <t>SUMMARY — this bill set</t>
  </si>
  <si>
    <t>100% automatic (except the two yellow carry cells).</t>
  </si>
  <si>
    <t>Account</t>
  </si>
  <si>
    <t>Bill</t>
  </si>
  <si>
    <t>Advance</t>
  </si>
  <si>
    <t>Previous due</t>
  </si>
  <si>
    <t>Current due</t>
  </si>
  <si>
    <t>TOTAL</t>
  </si>
  <si>
    <t>MEMBER DUE (held by all)</t>
  </si>
  <si>
    <t>WOULIOUR VAI — running statement</t>
  </si>
  <si>
    <t>Opening balance owed</t>
  </si>
  <si>
    <t>New fund this set</t>
  </si>
  <si>
    <t>Bills submitted this set</t>
  </si>
  <si>
    <t>Closing balance owed</t>
  </si>
  <si>
    <t>CASH IN HAND — running</t>
  </si>
  <si>
    <t>Previous cash in hand</t>
  </si>
  <si>
    <t>Cash in hand</t>
  </si>
  <si>
    <t>27.08.26</t>
  </si>
  <si>
    <t>02.09.26</t>
  </si>
  <si>
    <t>return</t>
  </si>
  <si>
    <t>29.08.26</t>
  </si>
  <si>
    <t>abbu</t>
  </si>
  <si>
    <t>epb renewal</t>
  </si>
  <si>
    <t>may be</t>
  </si>
  <si>
    <t>08.09.26</t>
  </si>
  <si>
    <t>25.8.26</t>
  </si>
  <si>
    <t>26.8.26</t>
  </si>
  <si>
    <t>27.8.26</t>
  </si>
  <si>
    <t>pen drive</t>
  </si>
  <si>
    <t>currrent (to uncle)</t>
  </si>
  <si>
    <t>hand over to uncle</t>
  </si>
  <si>
    <t>cash</t>
  </si>
  <si>
    <t>31.8.26</t>
  </si>
  <si>
    <t>01.09.26</t>
  </si>
  <si>
    <t>pendrive</t>
  </si>
  <si>
    <t>epb</t>
  </si>
  <si>
    <t>water metre cost</t>
  </si>
  <si>
    <t>water metre day</t>
  </si>
  <si>
    <t>2.9.26</t>
  </si>
  <si>
    <t>3.9.26</t>
  </si>
  <si>
    <t>5.9.26</t>
  </si>
  <si>
    <t>6.9.26</t>
  </si>
  <si>
    <t>22.8.26</t>
  </si>
  <si>
    <t>bl</t>
  </si>
  <si>
    <t>23.8.26</t>
  </si>
  <si>
    <t>tala</t>
  </si>
  <si>
    <t>ammu</t>
  </si>
  <si>
    <t>07.09.26</t>
  </si>
  <si>
    <t>ammu2</t>
  </si>
  <si>
    <t>RETURN</t>
  </si>
  <si>
    <t>FARE</t>
  </si>
  <si>
    <t>MOBILE</t>
  </si>
  <si>
    <t>PRINT</t>
  </si>
  <si>
    <t>CO_ONLINE</t>
  </si>
  <si>
    <t>CO INV-164.26</t>
  </si>
  <si>
    <t>FOC</t>
  </si>
  <si>
    <t>FOC, UD- 18/04- FLEECE KNITTED FABRICS</t>
  </si>
  <si>
    <t>LUNCH</t>
  </si>
  <si>
    <t>24.8.26</t>
  </si>
  <si>
    <t>BREAKFAST</t>
  </si>
  <si>
    <t>ACCESSORIES</t>
  </si>
  <si>
    <t>UD</t>
  </si>
  <si>
    <t>UD 34/12</t>
  </si>
  <si>
    <t>UD 18/4</t>
  </si>
  <si>
    <t>LOCK</t>
  </si>
  <si>
    <t>CLEANING</t>
  </si>
  <si>
    <t>BUA CLEANING</t>
  </si>
  <si>
    <t>CO INV-162.26</t>
  </si>
  <si>
    <t>7.8.26</t>
  </si>
  <si>
    <t>UD 12/8</t>
  </si>
  <si>
    <t>UD 18/3</t>
  </si>
  <si>
    <t>A4X2</t>
  </si>
  <si>
    <t>STAMP</t>
  </si>
  <si>
    <t>STAMP INV-164/26, 8X500</t>
  </si>
  <si>
    <t>BL</t>
  </si>
  <si>
    <t>BL INV-164/26, TGLL26080270, MR7020353</t>
  </si>
  <si>
    <t>BL INV-161/26, S52026225091, M00023615</t>
  </si>
  <si>
    <t>EFL</t>
  </si>
  <si>
    <t>TOPSTAR GLOBAL LOGISTICS</t>
  </si>
  <si>
    <t>BL INV-170/26, NLLS26085997, MR005354</t>
  </si>
  <si>
    <t>NAVANA</t>
  </si>
  <si>
    <t>BL INV-136/26, NLLS26075785, MR005379</t>
  </si>
  <si>
    <t>30.8.26</t>
  </si>
  <si>
    <t>1.9.26</t>
  </si>
  <si>
    <t>CO_FORM</t>
  </si>
  <si>
    <t>EPB CO</t>
  </si>
  <si>
    <t>CO_CERTIFICATE</t>
  </si>
  <si>
    <t>RENEWAL</t>
  </si>
  <si>
    <t xml:space="preserve">EPB RENEWAL </t>
  </si>
  <si>
    <t>29.8.26</t>
  </si>
  <si>
    <t>VISIT</t>
  </si>
  <si>
    <t>UD 21/2026</t>
  </si>
  <si>
    <t>01.9.26</t>
  </si>
  <si>
    <t>UD 22/2026</t>
  </si>
  <si>
    <t>STAMP INV-165/26, 8X500</t>
  </si>
  <si>
    <t>BL INV-165/26, TGLL26080287, MR7020427</t>
  </si>
  <si>
    <t xml:space="preserve">BL </t>
  </si>
  <si>
    <t>BGOLS LTD.</t>
  </si>
  <si>
    <t>BL INV-169/26+163/26, BGLH261766, MR1003901</t>
  </si>
  <si>
    <t>MARVELS FREIGHT LTD.</t>
  </si>
  <si>
    <t>BL INV-167/26, MFLS26081201, MR0002334</t>
  </si>
  <si>
    <t>PC_ACCESSORIES</t>
  </si>
  <si>
    <t>PENDRIVE</t>
  </si>
  <si>
    <t>7.9.26</t>
  </si>
  <si>
    <t>COPY</t>
  </si>
  <si>
    <t>SAFTA MISCELLENEOUS</t>
  </si>
  <si>
    <t>COURIER</t>
  </si>
  <si>
    <t>BL INV-151/26, NLLS26085919, MR005410</t>
  </si>
  <si>
    <t>BL INV-162/26, SDAC8295173,</t>
  </si>
  <si>
    <t>DSV</t>
  </si>
  <si>
    <t>BL INV-171/26, NLLS26086084, MR005406</t>
  </si>
  <si>
    <t>STAMP INV-168/26</t>
  </si>
  <si>
    <t>BL INV-168/26, S52026238399</t>
  </si>
  <si>
    <t>CO INV-165/26+167/26,</t>
  </si>
  <si>
    <t>UD 18/5</t>
  </si>
  <si>
    <t>UD 31/13</t>
  </si>
  <si>
    <t>UD 17/3</t>
  </si>
  <si>
    <t>8.9.26</t>
  </si>
  <si>
    <t>BILL</t>
  </si>
  <si>
    <t>OFFICE EXPENSE (CURRENT+WATER)</t>
  </si>
  <si>
    <t>UD 18/6</t>
  </si>
  <si>
    <t>UD 17/4</t>
  </si>
  <si>
    <t>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</si>
</sst>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B8932F"/>
      <name val="Calibri"/>
    </font>
    <font>
      <i/>
      <sz val="9"/>
      <color rgb="FF9A8F7A"/>
      <name val="Calibri"/>
    </font>
    <font>
      <b/>
      <sz val="11"/>
      <color rgb="FFFFFFFF"/>
      <name val="Calibri"/>
    </font>
    <font>
      <b/>
      <sz val="11"/>
      <color rgb="FF211C14"/>
      <name val="Calibri"/>
    </font>
    <font>
      <b/>
      <sz val="11"/>
      <color rgb="FF0000CC"/>
      <name val="Calibri"/>
    </font>
    <font>
      <sz val="11"/>
      <color rgb="FF211C14"/>
      <name val="Calibri"/>
    </font>
    <font>
      <b/>
      <sz val="12"/>
      <color rgb="FF211C14"/>
      <name val="Calibri"/>
    </font>
    <font>
      <b/>
      <sz val="11"/>
      <name val="Calibri"/>
    </font>
    <font>
      <b/>
      <sz val="12"/>
      <color rgb="FFB8932F"/>
      <name val="Calibri"/>
    </font>
    <font>
      <b/>
      <sz val="12"/>
      <color rgb="FF9B3A2E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B8932F"/>
      </patternFill>
    </fill>
    <fill>
      <patternFill patternType="solid">
        <fgColor rgb="FFF4EDDD"/>
      </patternFill>
    </fill>
    <fill>
      <patternFill patternType="solid">
        <fgColor rgb="FFFFF3C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D9CDB0"/>
      </left>
      <right style="thin">
        <color rgb="FFD9CDB0"/>
      </right>
      <top style="thin">
        <color rgb="FFD9CDB0"/>
      </top>
      <bottom style="thin">
        <color rgb="FFD9CDB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40" fontId="5" fillId="4" borderId="1" xfId="0" applyNumberFormat="1" applyFont="1" applyFill="1" applyBorder="1"/>
    <xf numFmtId="40" fontId="6" fillId="0" borderId="1" xfId="0" applyNumberFormat="1" applyFont="1" applyBorder="1"/>
    <xf numFmtId="0" fontId="7" fillId="3" borderId="1" xfId="0" applyFont="1" applyFill="1" applyBorder="1"/>
    <xf numFmtId="40" fontId="4" fillId="0" borderId="1" xfId="0" applyNumberFormat="1" applyFont="1" applyBorder="1"/>
    <xf numFmtId="0" fontId="0" fillId="0" borderId="1" xfId="0" applyBorder="1"/>
    <xf numFmtId="0" fontId="8" fillId="3" borderId="1" xfId="0" applyFont="1" applyFill="1" applyBorder="1"/>
    <xf numFmtId="40" fontId="4" fillId="3" borderId="1" xfId="0" applyNumberFormat="1" applyFont="1" applyFill="1" applyBorder="1"/>
    <xf numFmtId="0" fontId="9" fillId="0" borderId="0" xfId="0" applyFont="1"/>
    <xf numFmtId="40" fontId="10" fillId="0" borderId="1" xfId="0" applyNumberFormat="1" applyFont="1" applyBorder="1"/>
    <xf numFmtId="40" fontId="7" fillId="0" borderId="1" xfId="0" applyNumberFormat="1" applyFont="1" applyBorder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40" fontId="6" fillId="8" borderId="1" xfId="0" applyNumberFormat="1" applyFont="1" applyFill="1" applyBorder="1"/>
    <xf numFmtId="40" fontId="4" fillId="8" borderId="1" xfId="0" applyNumberFormat="1" applyFont="1" applyFill="1" applyBorder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workbookViewId="0"/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14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</row>
    <row r="5" spans="1:12" x14ac:dyDescent="0.25">
      <c r="G5" s="4" t="s">
        <v>12</v>
      </c>
      <c r="H5" s="6">
        <f>SUM(L4:L33)</f>
        <v>0</v>
      </c>
    </row>
    <row r="6" spans="1:12" ht="15.75" x14ac:dyDescent="0.25">
      <c r="G6" s="7" t="s">
        <v>13</v>
      </c>
      <c r="H6" s="8">
        <f>H3+H4-H5</f>
        <v>0</v>
      </c>
    </row>
  </sheetData>
  <dataValidations count="1">
    <dataValidation type="list" allowBlank="1" sqref="B4:B203" xr:uid="{00000000-0002-0000-01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workbookViewId="0">
      <selection activeCell="I14" sqref="I14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-6986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69</v>
      </c>
      <c r="B4" t="s">
        <v>75</v>
      </c>
      <c r="D4" s="17">
        <v>75</v>
      </c>
      <c r="G4" s="4" t="s">
        <v>11</v>
      </c>
      <c r="H4" s="6">
        <f>INT(SUM(D4:D203))</f>
        <v>3155</v>
      </c>
      <c r="J4" t="s">
        <v>52</v>
      </c>
      <c r="K4" t="s">
        <v>53</v>
      </c>
      <c r="L4">
        <v>1000</v>
      </c>
    </row>
    <row r="5" spans="1:12" x14ac:dyDescent="0.25">
      <c r="A5" t="s">
        <v>50</v>
      </c>
      <c r="B5" t="s">
        <v>75</v>
      </c>
      <c r="D5" s="17">
        <v>130</v>
      </c>
      <c r="G5" s="4" t="s">
        <v>12</v>
      </c>
      <c r="H5" s="6">
        <f>SUM(L4:L33)</f>
        <v>16000</v>
      </c>
      <c r="J5" t="s">
        <v>52</v>
      </c>
      <c r="K5" t="s">
        <v>56</v>
      </c>
      <c r="L5">
        <v>1000</v>
      </c>
    </row>
    <row r="6" spans="1:12" ht="15.75" x14ac:dyDescent="0.25">
      <c r="A6" t="s">
        <v>52</v>
      </c>
      <c r="B6" t="s">
        <v>75</v>
      </c>
      <c r="D6" s="17">
        <v>1000</v>
      </c>
      <c r="G6" s="7" t="s">
        <v>13</v>
      </c>
      <c r="H6" s="8">
        <f>H3+H4-H5</f>
        <v>-19831</v>
      </c>
      <c r="J6" t="s">
        <v>64</v>
      </c>
      <c r="L6">
        <v>20000</v>
      </c>
    </row>
    <row r="7" spans="1:12" x14ac:dyDescent="0.25">
      <c r="A7" t="s">
        <v>93</v>
      </c>
      <c r="B7" t="s">
        <v>76</v>
      </c>
      <c r="D7" s="17">
        <v>1000</v>
      </c>
      <c r="K7" t="s">
        <v>44</v>
      </c>
      <c r="L7">
        <v>-6000</v>
      </c>
    </row>
    <row r="8" spans="1:12" x14ac:dyDescent="0.25">
      <c r="A8" t="s">
        <v>52</v>
      </c>
      <c r="B8" t="s">
        <v>75</v>
      </c>
      <c r="D8" s="17">
        <v>75</v>
      </c>
    </row>
    <row r="9" spans="1:12" x14ac:dyDescent="0.25">
      <c r="A9" t="s">
        <v>107</v>
      </c>
      <c r="B9" t="s">
        <v>75</v>
      </c>
      <c r="D9" s="17">
        <v>250</v>
      </c>
    </row>
    <row r="10" spans="1:12" x14ac:dyDescent="0.25">
      <c r="A10" t="s">
        <v>108</v>
      </c>
      <c r="B10" t="s">
        <v>75</v>
      </c>
      <c r="D10" s="17">
        <v>75</v>
      </c>
    </row>
    <row r="11" spans="1:12" x14ac:dyDescent="0.25">
      <c r="A11" t="s">
        <v>64</v>
      </c>
      <c r="B11" t="s">
        <v>75</v>
      </c>
      <c r="D11" s="17">
        <v>270</v>
      </c>
    </row>
    <row r="12" spans="1:12" x14ac:dyDescent="0.25">
      <c r="A12" t="s">
        <v>66</v>
      </c>
      <c r="B12" t="s">
        <v>75</v>
      </c>
      <c r="D12" s="17">
        <v>280</v>
      </c>
    </row>
  </sheetData>
  <dataValidations count="1">
    <dataValidation type="list" allowBlank="1" sqref="B4:B203" xr:uid="{00000000-0002-0000-00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"/>
  <sheetViews>
    <sheetView workbookViewId="0">
      <selection activeCell="A11" sqref="A11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15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-73940.55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52</v>
      </c>
      <c r="B4" t="s">
        <v>76</v>
      </c>
      <c r="D4" s="17">
        <v>600</v>
      </c>
      <c r="G4" s="4" t="s">
        <v>11</v>
      </c>
      <c r="H4" s="6">
        <f>INT(SUM(D4:D203))</f>
        <v>9930</v>
      </c>
      <c r="K4" t="s">
        <v>44</v>
      </c>
      <c r="L4">
        <v>-300</v>
      </c>
    </row>
    <row r="5" spans="1:12" x14ac:dyDescent="0.25">
      <c r="A5" t="s">
        <v>50</v>
      </c>
      <c r="B5" t="s">
        <v>75</v>
      </c>
      <c r="D5" s="17">
        <v>280</v>
      </c>
      <c r="G5" s="4" t="s">
        <v>12</v>
      </c>
      <c r="H5" s="6">
        <f>SUM(L4:L33)</f>
        <v>13520</v>
      </c>
      <c r="K5" t="s">
        <v>44</v>
      </c>
      <c r="L5">
        <v>-300</v>
      </c>
    </row>
    <row r="6" spans="1:12" ht="15.75" x14ac:dyDescent="0.25">
      <c r="A6" t="s">
        <v>69</v>
      </c>
      <c r="B6" t="s">
        <v>89</v>
      </c>
      <c r="D6" s="17">
        <v>700</v>
      </c>
      <c r="G6" s="7" t="s">
        <v>13</v>
      </c>
      <c r="H6" s="8">
        <f>H3+H4-H5</f>
        <v>-77530.55</v>
      </c>
      <c r="J6" t="s">
        <v>45</v>
      </c>
      <c r="L6">
        <v>2500</v>
      </c>
    </row>
    <row r="7" spans="1:12" x14ac:dyDescent="0.25">
      <c r="A7" t="s">
        <v>69</v>
      </c>
      <c r="B7" t="s">
        <v>90</v>
      </c>
      <c r="C7" t="s">
        <v>91</v>
      </c>
      <c r="D7" s="17">
        <v>100</v>
      </c>
      <c r="K7" t="s">
        <v>46</v>
      </c>
      <c r="L7">
        <v>1000</v>
      </c>
    </row>
    <row r="8" spans="1:12" x14ac:dyDescent="0.25">
      <c r="A8" t="s">
        <v>108</v>
      </c>
      <c r="B8" t="s">
        <v>112</v>
      </c>
      <c r="C8" t="s">
        <v>113</v>
      </c>
      <c r="D8" s="17">
        <v>8130.5</v>
      </c>
      <c r="K8" t="s">
        <v>47</v>
      </c>
      <c r="L8">
        <v>9000</v>
      </c>
    </row>
    <row r="9" spans="1:12" x14ac:dyDescent="0.25">
      <c r="A9" t="s">
        <v>63</v>
      </c>
      <c r="B9" t="s">
        <v>131</v>
      </c>
      <c r="D9" s="17">
        <v>50</v>
      </c>
      <c r="K9" t="s">
        <v>48</v>
      </c>
      <c r="L9">
        <v>200</v>
      </c>
    </row>
    <row r="10" spans="1:12" x14ac:dyDescent="0.25">
      <c r="A10" t="s">
        <v>63</v>
      </c>
      <c r="B10" t="s">
        <v>75</v>
      </c>
      <c r="D10" s="17">
        <v>70</v>
      </c>
      <c r="J10" t="s">
        <v>49</v>
      </c>
      <c r="K10" t="s">
        <v>71</v>
      </c>
      <c r="L10">
        <v>2000</v>
      </c>
    </row>
    <row r="11" spans="1:12" x14ac:dyDescent="0.25">
      <c r="J11" t="s">
        <v>58</v>
      </c>
      <c r="K11" t="s">
        <v>62</v>
      </c>
      <c r="L11">
        <v>500</v>
      </c>
    </row>
    <row r="12" spans="1:12" x14ac:dyDescent="0.25">
      <c r="K12" t="s">
        <v>70</v>
      </c>
      <c r="L12">
        <v>700</v>
      </c>
    </row>
    <row r="13" spans="1:12" x14ac:dyDescent="0.25">
      <c r="J13" t="s">
        <v>72</v>
      </c>
      <c r="K13" t="s">
        <v>73</v>
      </c>
      <c r="L13">
        <v>2000</v>
      </c>
    </row>
    <row r="14" spans="1:12" x14ac:dyDescent="0.25">
      <c r="L14">
        <v>-280</v>
      </c>
    </row>
    <row r="15" spans="1:12" x14ac:dyDescent="0.25">
      <c r="J15" t="s">
        <v>49</v>
      </c>
      <c r="K15" t="s">
        <v>74</v>
      </c>
      <c r="L15">
        <v>-3500</v>
      </c>
    </row>
  </sheetData>
  <dataValidations count="1">
    <dataValidation type="list" allowBlank="1" sqref="B4:B203" xr:uid="{00000000-0002-0000-02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"/>
  <sheetViews>
    <sheetView workbookViewId="0">
      <selection activeCell="H6" sqref="H6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16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-1186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51</v>
      </c>
      <c r="B4" t="s">
        <v>78</v>
      </c>
      <c r="C4" t="s">
        <v>79</v>
      </c>
      <c r="D4" s="17">
        <v>103</v>
      </c>
      <c r="G4" s="4" t="s">
        <v>11</v>
      </c>
      <c r="H4" s="6">
        <f>INT(SUM(D4:D203))</f>
        <v>3417</v>
      </c>
      <c r="J4" t="s">
        <v>52</v>
      </c>
      <c r="L4">
        <v>2000</v>
      </c>
    </row>
    <row r="5" spans="1:12" x14ac:dyDescent="0.25">
      <c r="A5" t="s">
        <v>51</v>
      </c>
      <c r="B5" t="s">
        <v>76</v>
      </c>
      <c r="D5" s="17">
        <v>1000</v>
      </c>
      <c r="G5" s="4" t="s">
        <v>12</v>
      </c>
      <c r="H5" s="6">
        <f>SUM(L4:L33)</f>
        <v>3000</v>
      </c>
      <c r="J5" t="s">
        <v>66</v>
      </c>
      <c r="L5">
        <v>1000</v>
      </c>
    </row>
    <row r="6" spans="1:12" ht="15.75" x14ac:dyDescent="0.25">
      <c r="A6" t="s">
        <v>50</v>
      </c>
      <c r="B6" t="s">
        <v>75</v>
      </c>
      <c r="D6" s="17">
        <v>100</v>
      </c>
      <c r="G6" s="7" t="s">
        <v>13</v>
      </c>
      <c r="H6" s="8">
        <f>H3+H4-H5</f>
        <v>-769</v>
      </c>
    </row>
    <row r="7" spans="1:12" x14ac:dyDescent="0.25">
      <c r="A7" t="s">
        <v>50</v>
      </c>
      <c r="B7" t="s">
        <v>82</v>
      </c>
      <c r="D7" s="17">
        <v>200</v>
      </c>
    </row>
    <row r="8" spans="1:12" x14ac:dyDescent="0.25">
      <c r="A8" t="s">
        <v>83</v>
      </c>
      <c r="B8" t="s">
        <v>75</v>
      </c>
      <c r="D8" s="17">
        <v>280</v>
      </c>
    </row>
    <row r="9" spans="1:12" x14ac:dyDescent="0.25">
      <c r="A9" t="s">
        <v>83</v>
      </c>
      <c r="B9" t="s">
        <v>84</v>
      </c>
      <c r="D9" s="17">
        <v>40</v>
      </c>
    </row>
    <row r="10" spans="1:12" x14ac:dyDescent="0.25">
      <c r="A10" t="s">
        <v>69</v>
      </c>
      <c r="B10" t="s">
        <v>78</v>
      </c>
      <c r="C10" t="s">
        <v>92</v>
      </c>
      <c r="D10" s="17">
        <v>103</v>
      </c>
    </row>
    <row r="11" spans="1:12" x14ac:dyDescent="0.25">
      <c r="A11" t="s">
        <v>69</v>
      </c>
      <c r="B11" t="s">
        <v>75</v>
      </c>
      <c r="D11" s="17">
        <v>110</v>
      </c>
    </row>
    <row r="12" spans="1:12" x14ac:dyDescent="0.25">
      <c r="A12" t="s">
        <v>57</v>
      </c>
      <c r="B12" t="s">
        <v>75</v>
      </c>
      <c r="D12" s="17">
        <v>285</v>
      </c>
    </row>
    <row r="13" spans="1:12" x14ac:dyDescent="0.25">
      <c r="A13" t="s">
        <v>107</v>
      </c>
      <c r="B13" t="s">
        <v>75</v>
      </c>
      <c r="D13" s="17">
        <v>100</v>
      </c>
    </row>
    <row r="14" spans="1:12" x14ac:dyDescent="0.25">
      <c r="A14" t="s">
        <v>52</v>
      </c>
      <c r="B14" t="s">
        <v>75</v>
      </c>
      <c r="D14" s="17">
        <v>110</v>
      </c>
    </row>
    <row r="15" spans="1:12" x14ac:dyDescent="0.25">
      <c r="A15" t="s">
        <v>52</v>
      </c>
      <c r="B15" t="s">
        <v>82</v>
      </c>
      <c r="D15" s="17">
        <v>220</v>
      </c>
    </row>
    <row r="16" spans="1:12" x14ac:dyDescent="0.25">
      <c r="A16" t="s">
        <v>66</v>
      </c>
      <c r="B16" t="s">
        <v>75</v>
      </c>
      <c r="D16" s="17">
        <v>60</v>
      </c>
    </row>
    <row r="17" spans="1:4" x14ac:dyDescent="0.25">
      <c r="A17" t="s">
        <v>66</v>
      </c>
      <c r="B17" t="s">
        <v>82</v>
      </c>
      <c r="D17" s="17">
        <v>220</v>
      </c>
    </row>
    <row r="18" spans="1:4" x14ac:dyDescent="0.25">
      <c r="A18" t="s">
        <v>128</v>
      </c>
      <c r="B18" t="s">
        <v>75</v>
      </c>
      <c r="D18" s="17">
        <v>280</v>
      </c>
    </row>
    <row r="19" spans="1:4" x14ac:dyDescent="0.25">
      <c r="A19" t="s">
        <v>63</v>
      </c>
      <c r="B19" t="s">
        <v>78</v>
      </c>
      <c r="C19" t="s">
        <v>138</v>
      </c>
      <c r="D19" s="17">
        <v>206</v>
      </c>
    </row>
  </sheetData>
  <dataValidations count="1">
    <dataValidation type="list" allowBlank="1" sqref="B4:B203" xr:uid="{00000000-0002-0000-03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8"/>
  <sheetViews>
    <sheetView topLeftCell="B1" workbookViewId="0">
      <selection activeCell="H6" sqref="H6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17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-3609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52</v>
      </c>
      <c r="B4" t="s">
        <v>76</v>
      </c>
      <c r="D4" s="17">
        <v>500</v>
      </c>
      <c r="G4" s="4" t="s">
        <v>11</v>
      </c>
      <c r="H4" s="19">
        <f>INT(SUM(D4:D203))</f>
        <v>15773</v>
      </c>
      <c r="J4" t="s">
        <v>50</v>
      </c>
      <c r="L4" s="15">
        <v>600</v>
      </c>
    </row>
    <row r="5" spans="1:12" x14ac:dyDescent="0.25">
      <c r="A5" t="s">
        <v>51</v>
      </c>
      <c r="B5" t="s">
        <v>80</v>
      </c>
      <c r="C5" t="s">
        <v>81</v>
      </c>
      <c r="D5" s="17">
        <v>304.5</v>
      </c>
      <c r="G5" s="4" t="s">
        <v>12</v>
      </c>
      <c r="H5" s="19">
        <f>SUM(L4:L33)</f>
        <v>20900</v>
      </c>
      <c r="J5" t="s">
        <v>51</v>
      </c>
      <c r="L5" s="15">
        <v>300</v>
      </c>
    </row>
    <row r="6" spans="1:12" ht="15.75" x14ac:dyDescent="0.25">
      <c r="A6" t="s">
        <v>50</v>
      </c>
      <c r="B6" t="s">
        <v>85</v>
      </c>
      <c r="C6" s="18"/>
      <c r="D6" s="18">
        <v>160</v>
      </c>
      <c r="G6" s="7" t="s">
        <v>13</v>
      </c>
      <c r="H6" s="20">
        <f>H3+H4-H5</f>
        <v>-8736</v>
      </c>
      <c r="J6" t="s">
        <v>52</v>
      </c>
      <c r="L6" s="15">
        <v>10000</v>
      </c>
    </row>
    <row r="7" spans="1:12" x14ac:dyDescent="0.25">
      <c r="A7" t="s">
        <v>50</v>
      </c>
      <c r="B7" t="s">
        <v>85</v>
      </c>
      <c r="C7" s="18"/>
      <c r="D7" s="18">
        <v>425</v>
      </c>
      <c r="J7" t="s">
        <v>64</v>
      </c>
      <c r="L7" s="15">
        <v>10000</v>
      </c>
    </row>
    <row r="8" spans="1:12" x14ac:dyDescent="0.25">
      <c r="A8" t="s">
        <v>50</v>
      </c>
      <c r="B8" t="s">
        <v>86</v>
      </c>
      <c r="C8" s="18" t="s">
        <v>87</v>
      </c>
      <c r="D8" s="18">
        <v>714.29</v>
      </c>
    </row>
    <row r="9" spans="1:12" x14ac:dyDescent="0.25">
      <c r="A9" t="s">
        <v>50</v>
      </c>
      <c r="B9" t="s">
        <v>86</v>
      </c>
      <c r="C9" t="s">
        <v>88</v>
      </c>
      <c r="D9" s="17">
        <v>714.29</v>
      </c>
    </row>
    <row r="10" spans="1:12" x14ac:dyDescent="0.25">
      <c r="A10" t="s">
        <v>69</v>
      </c>
      <c r="B10" t="s">
        <v>75</v>
      </c>
      <c r="C10" s="18"/>
      <c r="D10" s="18">
        <v>120</v>
      </c>
    </row>
    <row r="11" spans="1:12" x14ac:dyDescent="0.25">
      <c r="A11" t="s">
        <v>69</v>
      </c>
      <c r="B11" t="s">
        <v>75</v>
      </c>
      <c r="C11" s="18"/>
      <c r="D11" s="18">
        <v>100</v>
      </c>
    </row>
    <row r="12" spans="1:12" x14ac:dyDescent="0.25">
      <c r="A12" t="s">
        <v>69</v>
      </c>
      <c r="B12" t="s">
        <v>86</v>
      </c>
      <c r="C12" s="18" t="s">
        <v>94</v>
      </c>
      <c r="D12" s="18">
        <v>714.29</v>
      </c>
    </row>
    <row r="13" spans="1:12" x14ac:dyDescent="0.25">
      <c r="A13" t="s">
        <v>69</v>
      </c>
      <c r="B13" t="s">
        <v>86</v>
      </c>
      <c r="C13" s="18" t="s">
        <v>95</v>
      </c>
      <c r="D13" s="18">
        <v>714.29</v>
      </c>
    </row>
    <row r="14" spans="1:12" x14ac:dyDescent="0.25">
      <c r="A14" t="s">
        <v>114</v>
      </c>
      <c r="B14" t="s">
        <v>115</v>
      </c>
      <c r="D14" s="17">
        <v>2500</v>
      </c>
    </row>
    <row r="15" spans="1:12" x14ac:dyDescent="0.25">
      <c r="A15" t="s">
        <v>107</v>
      </c>
      <c r="B15" t="s">
        <v>86</v>
      </c>
      <c r="C15" t="s">
        <v>116</v>
      </c>
      <c r="D15" s="17">
        <v>1309.18</v>
      </c>
    </row>
    <row r="16" spans="1:12" x14ac:dyDescent="0.25">
      <c r="A16" t="s">
        <v>117</v>
      </c>
      <c r="B16" t="s">
        <v>86</v>
      </c>
      <c r="C16" t="s">
        <v>118</v>
      </c>
      <c r="D16" s="17">
        <v>1283.67</v>
      </c>
    </row>
    <row r="17" spans="1:4" x14ac:dyDescent="0.25">
      <c r="A17" t="s">
        <v>66</v>
      </c>
      <c r="B17" t="s">
        <v>75</v>
      </c>
      <c r="D17" s="17">
        <v>80</v>
      </c>
    </row>
    <row r="18" spans="1:4" x14ac:dyDescent="0.25">
      <c r="A18" t="s">
        <v>66</v>
      </c>
      <c r="B18" t="s">
        <v>82</v>
      </c>
      <c r="D18" s="17">
        <v>100</v>
      </c>
    </row>
    <row r="19" spans="1:4" x14ac:dyDescent="0.25">
      <c r="A19" t="s">
        <v>64</v>
      </c>
      <c r="B19" t="s">
        <v>75</v>
      </c>
      <c r="D19" s="17">
        <v>100</v>
      </c>
    </row>
    <row r="20" spans="1:4" x14ac:dyDescent="0.25">
      <c r="A20" t="s">
        <v>64</v>
      </c>
      <c r="B20" t="s">
        <v>77</v>
      </c>
      <c r="D20" s="17">
        <v>50</v>
      </c>
    </row>
    <row r="21" spans="1:4" x14ac:dyDescent="0.25">
      <c r="A21" t="s">
        <v>64</v>
      </c>
      <c r="B21" t="s">
        <v>96</v>
      </c>
      <c r="D21" s="17">
        <v>910</v>
      </c>
    </row>
    <row r="22" spans="1:4" x14ac:dyDescent="0.25">
      <c r="A22" t="s">
        <v>63</v>
      </c>
      <c r="B22" t="s">
        <v>75</v>
      </c>
      <c r="D22" s="17">
        <v>100</v>
      </c>
    </row>
    <row r="23" spans="1:4" x14ac:dyDescent="0.25">
      <c r="A23" t="s">
        <v>63</v>
      </c>
      <c r="B23" t="s">
        <v>86</v>
      </c>
      <c r="C23" t="s">
        <v>139</v>
      </c>
      <c r="D23" s="17">
        <v>714.29</v>
      </c>
    </row>
    <row r="24" spans="1:4" x14ac:dyDescent="0.25">
      <c r="A24" t="s">
        <v>63</v>
      </c>
      <c r="B24" t="s">
        <v>86</v>
      </c>
      <c r="C24" t="s">
        <v>140</v>
      </c>
      <c r="D24" s="17">
        <v>714.29</v>
      </c>
    </row>
    <row r="25" spans="1:4" x14ac:dyDescent="0.25">
      <c r="A25" t="s">
        <v>63</v>
      </c>
      <c r="B25" t="s">
        <v>86</v>
      </c>
      <c r="C25" t="s">
        <v>141</v>
      </c>
      <c r="D25" s="17">
        <v>1857.14</v>
      </c>
    </row>
    <row r="26" spans="1:4" x14ac:dyDescent="0.25">
      <c r="A26" t="s">
        <v>50</v>
      </c>
      <c r="B26" t="s">
        <v>75</v>
      </c>
      <c r="D26" s="17">
        <v>160</v>
      </c>
    </row>
    <row r="27" spans="1:4" x14ac:dyDescent="0.25">
      <c r="A27" t="s">
        <v>142</v>
      </c>
      <c r="B27" t="s">
        <v>86</v>
      </c>
      <c r="C27" t="s">
        <v>145</v>
      </c>
      <c r="D27" s="17">
        <v>714.29</v>
      </c>
    </row>
    <row r="28" spans="1:4" x14ac:dyDescent="0.25">
      <c r="A28" t="s">
        <v>142</v>
      </c>
      <c r="B28" t="s">
        <v>86</v>
      </c>
      <c r="C28" t="s">
        <v>146</v>
      </c>
      <c r="D28" s="17">
        <v>714.29</v>
      </c>
    </row>
  </sheetData>
  <dataValidations count="1">
    <dataValidation type="list" allowBlank="1" sqref="B4:B203" xr:uid="{00000000-0002-0000-04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9"/>
  <sheetViews>
    <sheetView workbookViewId="0">
      <selection activeCell="H6" sqref="H6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18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-10996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52</v>
      </c>
      <c r="B4" t="s">
        <v>76</v>
      </c>
      <c r="D4" s="21">
        <v>500</v>
      </c>
      <c r="G4" s="4" t="s">
        <v>11</v>
      </c>
      <c r="H4" s="6">
        <f>INT(SUM(D4:D203))</f>
        <v>73260</v>
      </c>
      <c r="J4" t="s">
        <v>57</v>
      </c>
      <c r="L4" s="16">
        <v>30000</v>
      </c>
    </row>
    <row r="5" spans="1:12" x14ac:dyDescent="0.25">
      <c r="A5" t="s">
        <v>51</v>
      </c>
      <c r="B5" t="s">
        <v>77</v>
      </c>
      <c r="D5" s="21">
        <v>40</v>
      </c>
      <c r="G5" s="4" t="s">
        <v>12</v>
      </c>
      <c r="H5" s="6">
        <f>SUM(L4:L33)</f>
        <v>86800</v>
      </c>
      <c r="J5" t="s">
        <v>58</v>
      </c>
      <c r="K5" t="s">
        <v>59</v>
      </c>
      <c r="L5" s="16">
        <v>800</v>
      </c>
    </row>
    <row r="6" spans="1:12" ht="15.75" x14ac:dyDescent="0.25">
      <c r="A6" t="s">
        <v>51</v>
      </c>
      <c r="B6" t="s">
        <v>75</v>
      </c>
      <c r="D6" s="21">
        <v>20</v>
      </c>
      <c r="G6" s="7" t="s">
        <v>13</v>
      </c>
      <c r="H6" s="8">
        <f>H3+H4-H5</f>
        <v>-24536</v>
      </c>
      <c r="J6" t="s">
        <v>58</v>
      </c>
      <c r="K6" t="s">
        <v>60</v>
      </c>
      <c r="L6" s="16">
        <v>2000</v>
      </c>
    </row>
    <row r="7" spans="1:12" x14ac:dyDescent="0.25">
      <c r="A7" t="s">
        <v>50</v>
      </c>
      <c r="B7" t="s">
        <v>75</v>
      </c>
      <c r="D7" s="15">
        <v>50</v>
      </c>
      <c r="J7" t="s">
        <v>63</v>
      </c>
      <c r="L7" s="16">
        <v>3000</v>
      </c>
    </row>
    <row r="8" spans="1:12" x14ac:dyDescent="0.25">
      <c r="A8" t="s">
        <v>69</v>
      </c>
      <c r="B8" t="s">
        <v>82</v>
      </c>
      <c r="D8" s="18">
        <v>100</v>
      </c>
      <c r="J8" t="s">
        <v>64</v>
      </c>
      <c r="L8" s="16">
        <v>10000</v>
      </c>
    </row>
    <row r="9" spans="1:12" x14ac:dyDescent="0.25">
      <c r="A9" t="s">
        <v>69</v>
      </c>
      <c r="B9" t="s">
        <v>75</v>
      </c>
      <c r="D9" s="18">
        <v>110</v>
      </c>
      <c r="J9" t="s">
        <v>65</v>
      </c>
      <c r="L9" s="16">
        <v>20000</v>
      </c>
    </row>
    <row r="10" spans="1:12" x14ac:dyDescent="0.25">
      <c r="A10" t="s">
        <v>67</v>
      </c>
      <c r="B10" t="s">
        <v>96</v>
      </c>
      <c r="D10" s="15">
        <v>960</v>
      </c>
      <c r="J10" t="s">
        <v>67</v>
      </c>
      <c r="L10" s="16">
        <v>2000</v>
      </c>
    </row>
    <row r="11" spans="1:12" x14ac:dyDescent="0.25">
      <c r="A11" t="s">
        <v>69</v>
      </c>
      <c r="B11" t="s">
        <v>97</v>
      </c>
      <c r="C11" t="s">
        <v>98</v>
      </c>
      <c r="D11" s="18">
        <v>4000</v>
      </c>
      <c r="J11" t="s">
        <v>67</v>
      </c>
      <c r="K11" t="s">
        <v>68</v>
      </c>
      <c r="L11" s="16">
        <v>10000</v>
      </c>
    </row>
    <row r="12" spans="1:12" x14ac:dyDescent="0.25">
      <c r="A12" t="s">
        <v>69</v>
      </c>
      <c r="B12" t="s">
        <v>99</v>
      </c>
      <c r="C12" t="s">
        <v>100</v>
      </c>
      <c r="D12" s="18">
        <v>3500</v>
      </c>
      <c r="E12" t="s">
        <v>103</v>
      </c>
      <c r="J12" t="s">
        <v>69</v>
      </c>
      <c r="L12" s="16">
        <v>3000</v>
      </c>
    </row>
    <row r="13" spans="1:12" x14ac:dyDescent="0.25">
      <c r="A13" t="s">
        <v>69</v>
      </c>
      <c r="B13" t="s">
        <v>99</v>
      </c>
      <c r="C13" t="s">
        <v>101</v>
      </c>
      <c r="D13" s="18">
        <v>2000</v>
      </c>
      <c r="E13" t="s">
        <v>102</v>
      </c>
      <c r="J13" t="s">
        <v>69</v>
      </c>
      <c r="L13" s="16">
        <v>6000</v>
      </c>
    </row>
    <row r="14" spans="1:12" x14ac:dyDescent="0.25">
      <c r="A14" t="s">
        <v>69</v>
      </c>
      <c r="B14" t="s">
        <v>99</v>
      </c>
      <c r="C14" t="s">
        <v>104</v>
      </c>
      <c r="D14" s="18">
        <v>6000</v>
      </c>
      <c r="E14" t="s">
        <v>105</v>
      </c>
    </row>
    <row r="15" spans="1:12" x14ac:dyDescent="0.25">
      <c r="A15" t="s">
        <v>52</v>
      </c>
      <c r="B15" t="s">
        <v>82</v>
      </c>
      <c r="D15" s="21">
        <v>100</v>
      </c>
    </row>
    <row r="16" spans="1:12" x14ac:dyDescent="0.25">
      <c r="A16" t="s">
        <v>52</v>
      </c>
      <c r="B16" t="s">
        <v>75</v>
      </c>
      <c r="D16" s="21">
        <v>150</v>
      </c>
    </row>
    <row r="17" spans="1:5" x14ac:dyDescent="0.25">
      <c r="A17" t="s">
        <v>52</v>
      </c>
      <c r="B17" t="s">
        <v>99</v>
      </c>
      <c r="C17" t="s">
        <v>106</v>
      </c>
      <c r="D17" s="21">
        <v>1000</v>
      </c>
      <c r="E17" t="s">
        <v>105</v>
      </c>
    </row>
    <row r="18" spans="1:5" x14ac:dyDescent="0.25">
      <c r="A18" t="s">
        <v>108</v>
      </c>
      <c r="B18" t="s">
        <v>109</v>
      </c>
      <c r="C18" t="s">
        <v>110</v>
      </c>
      <c r="D18" s="15">
        <v>345</v>
      </c>
    </row>
    <row r="19" spans="1:5" x14ac:dyDescent="0.25">
      <c r="A19" t="s">
        <v>108</v>
      </c>
      <c r="B19" t="s">
        <v>111</v>
      </c>
      <c r="D19" s="15">
        <v>575</v>
      </c>
    </row>
    <row r="20" spans="1:5" x14ac:dyDescent="0.25">
      <c r="A20" t="s">
        <v>108</v>
      </c>
      <c r="B20" t="s">
        <v>82</v>
      </c>
      <c r="D20" s="15">
        <v>100</v>
      </c>
    </row>
    <row r="21" spans="1:5" x14ac:dyDescent="0.25">
      <c r="A21" t="s">
        <v>108</v>
      </c>
      <c r="B21" t="s">
        <v>75</v>
      </c>
      <c r="D21" s="15">
        <v>140</v>
      </c>
    </row>
    <row r="22" spans="1:5" x14ac:dyDescent="0.25">
      <c r="A22" t="s">
        <v>57</v>
      </c>
      <c r="B22" t="s">
        <v>82</v>
      </c>
      <c r="D22" s="21">
        <v>100</v>
      </c>
    </row>
    <row r="23" spans="1:5" x14ac:dyDescent="0.25">
      <c r="A23" t="s">
        <v>57</v>
      </c>
      <c r="B23" t="s">
        <v>75</v>
      </c>
      <c r="D23" s="21">
        <v>130</v>
      </c>
    </row>
    <row r="24" spans="1:5" x14ac:dyDescent="0.25">
      <c r="A24" t="s">
        <v>57</v>
      </c>
      <c r="B24" t="s">
        <v>97</v>
      </c>
      <c r="C24" t="s">
        <v>119</v>
      </c>
      <c r="D24" s="21">
        <v>4000</v>
      </c>
    </row>
    <row r="25" spans="1:5" x14ac:dyDescent="0.25">
      <c r="A25" t="s">
        <v>57</v>
      </c>
      <c r="B25" t="s">
        <v>99</v>
      </c>
      <c r="C25" t="s">
        <v>120</v>
      </c>
      <c r="D25" s="21">
        <v>3500</v>
      </c>
      <c r="E25" t="s">
        <v>103</v>
      </c>
    </row>
    <row r="26" spans="1:5" x14ac:dyDescent="0.25">
      <c r="A26" t="s">
        <v>57</v>
      </c>
      <c r="B26" t="s">
        <v>121</v>
      </c>
      <c r="C26" t="s">
        <v>123</v>
      </c>
      <c r="D26" s="21">
        <v>16100</v>
      </c>
      <c r="E26" t="s">
        <v>122</v>
      </c>
    </row>
    <row r="27" spans="1:5" x14ac:dyDescent="0.25">
      <c r="A27" t="s">
        <v>57</v>
      </c>
      <c r="B27" t="s">
        <v>99</v>
      </c>
      <c r="C27" t="s">
        <v>125</v>
      </c>
      <c r="D27" s="21">
        <v>9100</v>
      </c>
      <c r="E27" t="s">
        <v>124</v>
      </c>
    </row>
    <row r="28" spans="1:5" x14ac:dyDescent="0.25">
      <c r="A28" t="s">
        <v>58</v>
      </c>
      <c r="B28" t="s">
        <v>126</v>
      </c>
      <c r="C28" t="s">
        <v>127</v>
      </c>
      <c r="D28" s="23">
        <v>800</v>
      </c>
    </row>
    <row r="29" spans="1:5" x14ac:dyDescent="0.25">
      <c r="A29" t="s">
        <v>128</v>
      </c>
      <c r="B29" t="s">
        <v>75</v>
      </c>
      <c r="D29" s="24">
        <v>140</v>
      </c>
    </row>
    <row r="30" spans="1:5" x14ac:dyDescent="0.25">
      <c r="A30" t="s">
        <v>128</v>
      </c>
      <c r="B30" t="s">
        <v>82</v>
      </c>
      <c r="D30" s="24">
        <v>100</v>
      </c>
    </row>
    <row r="31" spans="1:5" x14ac:dyDescent="0.25">
      <c r="A31" t="s">
        <v>66</v>
      </c>
      <c r="B31" t="s">
        <v>82</v>
      </c>
      <c r="D31" s="23">
        <v>100</v>
      </c>
    </row>
    <row r="32" spans="1:5" x14ac:dyDescent="0.25">
      <c r="A32" t="s">
        <v>66</v>
      </c>
      <c r="B32" t="s">
        <v>129</v>
      </c>
      <c r="D32" s="23">
        <v>50</v>
      </c>
    </row>
    <row r="33" spans="1:5" x14ac:dyDescent="0.25">
      <c r="A33" t="s">
        <v>63</v>
      </c>
      <c r="B33" t="s">
        <v>82</v>
      </c>
      <c r="D33" s="22">
        <v>100</v>
      </c>
    </row>
    <row r="34" spans="1:5" x14ac:dyDescent="0.25">
      <c r="A34" t="s">
        <v>66</v>
      </c>
      <c r="B34" t="s">
        <v>75</v>
      </c>
      <c r="D34" s="23">
        <v>120</v>
      </c>
    </row>
    <row r="35" spans="1:5" x14ac:dyDescent="0.25">
      <c r="A35" t="s">
        <v>108</v>
      </c>
      <c r="B35" t="s">
        <v>111</v>
      </c>
      <c r="D35" s="25">
        <v>575</v>
      </c>
    </row>
    <row r="36" spans="1:5" x14ac:dyDescent="0.25">
      <c r="A36" t="s">
        <v>108</v>
      </c>
      <c r="B36" t="s">
        <v>109</v>
      </c>
      <c r="D36" s="25">
        <v>345</v>
      </c>
    </row>
    <row r="37" spans="1:5" x14ac:dyDescent="0.25">
      <c r="A37" t="s">
        <v>64</v>
      </c>
      <c r="B37" t="s">
        <v>130</v>
      </c>
      <c r="D37" s="25">
        <v>420</v>
      </c>
    </row>
    <row r="38" spans="1:5" x14ac:dyDescent="0.25">
      <c r="A38" t="s">
        <v>63</v>
      </c>
      <c r="B38" t="s">
        <v>3</v>
      </c>
      <c r="D38" s="22">
        <v>110</v>
      </c>
    </row>
    <row r="39" spans="1:5" x14ac:dyDescent="0.25">
      <c r="A39" t="s">
        <v>64</v>
      </c>
      <c r="B39" t="s">
        <v>131</v>
      </c>
      <c r="D39" s="22">
        <v>50</v>
      </c>
    </row>
    <row r="40" spans="1:5" x14ac:dyDescent="0.25">
      <c r="A40" t="s">
        <v>64</v>
      </c>
      <c r="B40" t="s">
        <v>82</v>
      </c>
      <c r="D40" s="15">
        <v>100</v>
      </c>
    </row>
    <row r="41" spans="1:5" x14ac:dyDescent="0.25">
      <c r="A41" t="s">
        <v>64</v>
      </c>
      <c r="B41" t="s">
        <v>75</v>
      </c>
      <c r="D41" s="22">
        <v>270</v>
      </c>
    </row>
    <row r="42" spans="1:5" x14ac:dyDescent="0.25">
      <c r="A42" t="s">
        <v>63</v>
      </c>
      <c r="B42" t="s">
        <v>75</v>
      </c>
      <c r="D42" s="15">
        <v>130</v>
      </c>
    </row>
    <row r="43" spans="1:5" x14ac:dyDescent="0.25">
      <c r="A43" t="s">
        <v>66</v>
      </c>
      <c r="B43" t="s">
        <v>99</v>
      </c>
      <c r="C43" t="s">
        <v>132</v>
      </c>
      <c r="D43" s="23">
        <v>1000</v>
      </c>
      <c r="E43" t="s">
        <v>105</v>
      </c>
    </row>
    <row r="44" spans="1:5" x14ac:dyDescent="0.25">
      <c r="A44" t="s">
        <v>66</v>
      </c>
      <c r="B44" t="s">
        <v>99</v>
      </c>
      <c r="C44" t="s">
        <v>133</v>
      </c>
      <c r="D44" s="23">
        <v>3000</v>
      </c>
      <c r="E44" t="s">
        <v>134</v>
      </c>
    </row>
    <row r="45" spans="1:5" x14ac:dyDescent="0.25">
      <c r="A45" t="s">
        <v>64</v>
      </c>
      <c r="B45" t="s">
        <v>99</v>
      </c>
      <c r="C45" t="s">
        <v>135</v>
      </c>
      <c r="D45" s="22">
        <v>8000</v>
      </c>
      <c r="E45" t="s">
        <v>105</v>
      </c>
    </row>
    <row r="46" spans="1:5" x14ac:dyDescent="0.25">
      <c r="A46" t="s">
        <v>63</v>
      </c>
      <c r="B46" t="s">
        <v>97</v>
      </c>
      <c r="C46" t="s">
        <v>136</v>
      </c>
      <c r="D46" s="15">
        <v>3000</v>
      </c>
    </row>
    <row r="47" spans="1:5" x14ac:dyDescent="0.25">
      <c r="A47" t="s">
        <v>63</v>
      </c>
      <c r="B47" t="s">
        <v>121</v>
      </c>
      <c r="C47" t="s">
        <v>137</v>
      </c>
      <c r="D47" s="15">
        <v>2000</v>
      </c>
      <c r="E47" t="s">
        <v>102</v>
      </c>
    </row>
    <row r="48" spans="1:5" x14ac:dyDescent="0.25">
      <c r="A48" t="s">
        <v>142</v>
      </c>
      <c r="B48" t="s">
        <v>82</v>
      </c>
      <c r="D48" s="25">
        <v>100</v>
      </c>
    </row>
    <row r="49" spans="1:4" x14ac:dyDescent="0.25">
      <c r="A49" t="s">
        <v>142</v>
      </c>
      <c r="B49" t="s">
        <v>75</v>
      </c>
      <c r="D49" s="25">
        <v>130</v>
      </c>
    </row>
  </sheetData>
  <dataValidations count="1">
    <dataValidation type="list" allowBlank="1" sqref="B4:B203" xr:uid="{00000000-0002-0000-05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"/>
  <sheetViews>
    <sheetView workbookViewId="0">
      <selection activeCell="B5" sqref="B5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19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142</v>
      </c>
      <c r="B4" t="s">
        <v>143</v>
      </c>
      <c r="C4" t="s">
        <v>144</v>
      </c>
      <c r="D4">
        <v>42000</v>
      </c>
      <c r="G4" s="4" t="s">
        <v>11</v>
      </c>
      <c r="H4" s="6">
        <f>INT(SUM(D4:D203))</f>
        <v>42000</v>
      </c>
      <c r="J4" t="s">
        <v>52</v>
      </c>
      <c r="K4" t="s">
        <v>54</v>
      </c>
      <c r="L4">
        <v>15000</v>
      </c>
    </row>
    <row r="5" spans="1:12" x14ac:dyDescent="0.25">
      <c r="G5" s="4" t="s">
        <v>12</v>
      </c>
      <c r="H5" s="6">
        <f>SUM(L4:L33)</f>
        <v>42000</v>
      </c>
      <c r="J5" t="s">
        <v>52</v>
      </c>
      <c r="K5" t="s">
        <v>55</v>
      </c>
      <c r="L5">
        <v>10000</v>
      </c>
    </row>
    <row r="6" spans="1:12" ht="15.75" x14ac:dyDescent="0.25">
      <c r="G6" s="7" t="s">
        <v>13</v>
      </c>
      <c r="H6" s="8">
        <f>H3+H4-H5</f>
        <v>0</v>
      </c>
      <c r="J6" t="s">
        <v>58</v>
      </c>
      <c r="K6" t="s">
        <v>61</v>
      </c>
      <c r="L6">
        <v>17000</v>
      </c>
    </row>
  </sheetData>
  <dataValidations count="1">
    <dataValidation type="list" allowBlank="1" sqref="B4:B203" xr:uid="{00000000-0002-0000-06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"/>
  <sheetViews>
    <sheetView workbookViewId="0"/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20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</row>
    <row r="5" spans="1:12" x14ac:dyDescent="0.25">
      <c r="G5" s="4" t="s">
        <v>12</v>
      </c>
      <c r="H5" s="6">
        <f>SUM(L4:L33)</f>
        <v>0</v>
      </c>
    </row>
    <row r="6" spans="1:12" ht="15.75" x14ac:dyDescent="0.25">
      <c r="G6" s="7" t="s">
        <v>13</v>
      </c>
      <c r="H6" s="8">
        <f>H3+H4-H5</f>
        <v>0</v>
      </c>
    </row>
  </sheetData>
  <dataValidations count="1">
    <dataValidation type="list" allowBlank="1" sqref="B4:B203" xr:uid="{00000000-0002-0000-07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tabSelected="1" topLeftCell="A4" workbookViewId="0">
      <selection activeCell="D17" sqref="D17"/>
    </sheetView>
  </sheetViews>
  <sheetFormatPr defaultRowHeight="15" x14ac:dyDescent="0.25"/>
  <cols>
    <col min="1" max="2" width="14" customWidth="1"/>
  </cols>
  <sheetData>
    <row r="1" spans="1:2" ht="21" x14ac:dyDescent="0.35">
      <c r="A1" s="1" t="s">
        <v>21</v>
      </c>
    </row>
    <row r="3" spans="1:2" x14ac:dyDescent="0.25">
      <c r="A3" s="3" t="s">
        <v>22</v>
      </c>
      <c r="B3" s="3" t="s">
        <v>23</v>
      </c>
    </row>
    <row r="4" spans="1:2" x14ac:dyDescent="0.25">
      <c r="A4" t="s">
        <v>42</v>
      </c>
      <c r="B4">
        <v>100000</v>
      </c>
    </row>
    <row r="5" spans="1:2" x14ac:dyDescent="0.25">
      <c r="A5" t="s">
        <v>43</v>
      </c>
      <c r="B5">
        <v>100000</v>
      </c>
    </row>
    <row r="6" spans="1:2" x14ac:dyDescent="0.25">
      <c r="A6" t="s">
        <v>147</v>
      </c>
      <c r="B6">
        <v>100000</v>
      </c>
    </row>
    <row r="10" spans="1:2" x14ac:dyDescent="0.25">
      <c r="A10" s="4" t="s">
        <v>24</v>
      </c>
      <c r="B10" s="8">
        <f>SUM(B4:B9)</f>
        <v>300000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F25"/>
  <sheetViews>
    <sheetView workbookViewId="0">
      <selection activeCell="C13" sqref="C13"/>
    </sheetView>
  </sheetViews>
  <sheetFormatPr defaultRowHeight="15" x14ac:dyDescent="0.25"/>
  <cols>
    <col min="1" max="1" width="2.7109375" customWidth="1"/>
    <col min="2" max="2" width="30" customWidth="1"/>
    <col min="3" max="6" width="15" customWidth="1"/>
  </cols>
  <sheetData>
    <row r="2" spans="2:6" ht="21" x14ac:dyDescent="0.35">
      <c r="B2" s="1" t="s">
        <v>25</v>
      </c>
    </row>
    <row r="3" spans="2:6" x14ac:dyDescent="0.25">
      <c r="B3" s="2" t="s">
        <v>26</v>
      </c>
    </row>
    <row r="4" spans="2:6" x14ac:dyDescent="0.25">
      <c r="B4" s="3" t="s">
        <v>27</v>
      </c>
      <c r="C4" s="3" t="s">
        <v>28</v>
      </c>
      <c r="D4" s="3" t="s">
        <v>29</v>
      </c>
      <c r="E4" s="3" t="s">
        <v>30</v>
      </c>
      <c r="F4" s="3" t="s">
        <v>31</v>
      </c>
    </row>
    <row r="5" spans="2:6" x14ac:dyDescent="0.25">
      <c r="B5" s="9" t="s">
        <v>0</v>
      </c>
      <c r="C5" s="6">
        <f>MANNA!H4</f>
        <v>3155</v>
      </c>
      <c r="D5" s="6">
        <f>MANNA!H5</f>
        <v>16000</v>
      </c>
      <c r="E5" s="6">
        <f>MANNA!H3</f>
        <v>-6986</v>
      </c>
      <c r="F5" s="8">
        <f>MANNA!H6</f>
        <v>-19831</v>
      </c>
    </row>
    <row r="6" spans="2:6" x14ac:dyDescent="0.25">
      <c r="B6" s="9" t="s">
        <v>14</v>
      </c>
      <c r="C6" s="6">
        <f>OTHER!H4</f>
        <v>0</v>
      </c>
      <c r="D6" s="6">
        <f>OTHER!H5</f>
        <v>0</v>
      </c>
      <c r="E6" s="6">
        <f>OTHER!H3</f>
        <v>0</v>
      </c>
      <c r="F6" s="8">
        <f>OTHER!H6</f>
        <v>0</v>
      </c>
    </row>
    <row r="7" spans="2:6" x14ac:dyDescent="0.25">
      <c r="B7" s="9" t="s">
        <v>15</v>
      </c>
      <c r="C7" s="6">
        <f>SHAWON!H4</f>
        <v>9930</v>
      </c>
      <c r="D7" s="6">
        <f>SHAWON!H5</f>
        <v>13520</v>
      </c>
      <c r="E7" s="6">
        <f>SHAWON!H3</f>
        <v>-73940.55</v>
      </c>
      <c r="F7" s="8">
        <f>SHAWON!H6</f>
        <v>-77530.55</v>
      </c>
    </row>
    <row r="8" spans="2:6" x14ac:dyDescent="0.25">
      <c r="B8" s="9" t="s">
        <v>16</v>
      </c>
      <c r="C8" s="6">
        <f>NASIR!H4</f>
        <v>3417</v>
      </c>
      <c r="D8" s="6">
        <f>NASIR!H5</f>
        <v>3000</v>
      </c>
      <c r="E8" s="6">
        <f>NASIR!H3</f>
        <v>-1186</v>
      </c>
      <c r="F8" s="8">
        <f>NASIR!H6</f>
        <v>-769</v>
      </c>
    </row>
    <row r="9" spans="2:6" x14ac:dyDescent="0.25">
      <c r="B9" s="9" t="s">
        <v>17</v>
      </c>
      <c r="C9" s="6">
        <f>MAHFUZ!H4</f>
        <v>15773</v>
      </c>
      <c r="D9" s="6">
        <f>MAHFUZ!H5</f>
        <v>20900</v>
      </c>
      <c r="E9" s="6">
        <f>MAHFUZ!H3</f>
        <v>-3609</v>
      </c>
      <c r="F9" s="8">
        <f>MAHFUZ!H6</f>
        <v>-8736</v>
      </c>
    </row>
    <row r="10" spans="2:6" x14ac:dyDescent="0.25">
      <c r="B10" s="9" t="s">
        <v>18</v>
      </c>
      <c r="C10" s="6">
        <f>JIHAD!H4</f>
        <v>73260</v>
      </c>
      <c r="D10" s="6">
        <f>JIHAD!H5</f>
        <v>86800</v>
      </c>
      <c r="E10" s="6">
        <f>JIHAD!H3</f>
        <v>-10996</v>
      </c>
      <c r="F10" s="8">
        <f>JIHAD!H6</f>
        <v>-24536</v>
      </c>
    </row>
    <row r="11" spans="2:6" x14ac:dyDescent="0.25">
      <c r="B11" s="9" t="s">
        <v>19</v>
      </c>
      <c r="C11" s="6">
        <f>'MD SIR'!H4</f>
        <v>42000</v>
      </c>
      <c r="D11" s="6">
        <f>'MD SIR'!H5</f>
        <v>42000</v>
      </c>
      <c r="E11" s="6">
        <f>'MD SIR'!H3</f>
        <v>0</v>
      </c>
      <c r="F11" s="8">
        <f>'MD SIR'!H6</f>
        <v>0</v>
      </c>
    </row>
    <row r="12" spans="2:6" x14ac:dyDescent="0.25">
      <c r="B12" s="9" t="s">
        <v>20</v>
      </c>
      <c r="C12" s="6">
        <f>UNCLE!H4</f>
        <v>0</v>
      </c>
      <c r="D12" s="6">
        <f>UNCLE!H5</f>
        <v>0</v>
      </c>
      <c r="E12" s="6">
        <f>UNCLE!H3</f>
        <v>0</v>
      </c>
      <c r="F12" s="8">
        <f>UNCLE!H6</f>
        <v>0</v>
      </c>
    </row>
    <row r="13" spans="2:6" x14ac:dyDescent="0.25">
      <c r="B13" s="10" t="s">
        <v>32</v>
      </c>
      <c r="C13" s="11">
        <f>SUM(C5:C12)</f>
        <v>147535</v>
      </c>
      <c r="D13" s="11">
        <f>SUM(D5:D12)</f>
        <v>182220</v>
      </c>
      <c r="E13" s="11">
        <f>SUM(E5:E12)</f>
        <v>-96717.55</v>
      </c>
      <c r="F13" s="11">
        <f>SUM(F5:F12)</f>
        <v>-131402.54999999999</v>
      </c>
    </row>
    <row r="15" spans="2:6" x14ac:dyDescent="0.25">
      <c r="B15" s="4" t="s">
        <v>33</v>
      </c>
      <c r="C15" s="8">
        <f>F13</f>
        <v>-131402.54999999999</v>
      </c>
    </row>
    <row r="17" spans="2:3" ht="15.75" x14ac:dyDescent="0.25">
      <c r="B17" s="12" t="s">
        <v>34</v>
      </c>
    </row>
    <row r="18" spans="2:3" x14ac:dyDescent="0.25">
      <c r="B18" s="4" t="s">
        <v>35</v>
      </c>
      <c r="C18" s="5">
        <v>-114937.55</v>
      </c>
    </row>
    <row r="19" spans="2:3" x14ac:dyDescent="0.25">
      <c r="B19" s="4" t="s">
        <v>36</v>
      </c>
      <c r="C19" s="6">
        <f>FUND!B10</f>
        <v>300000</v>
      </c>
    </row>
    <row r="20" spans="2:3" x14ac:dyDescent="0.25">
      <c r="B20" s="4" t="s">
        <v>37</v>
      </c>
      <c r="C20" s="6">
        <f>C13</f>
        <v>147535</v>
      </c>
    </row>
    <row r="21" spans="2:3" ht="15.75" x14ac:dyDescent="0.25">
      <c r="B21" s="4" t="s">
        <v>38</v>
      </c>
      <c r="C21" s="13">
        <f>C18-FUND!B10+C13</f>
        <v>-267402.55</v>
      </c>
    </row>
    <row r="23" spans="2:3" ht="15.75" x14ac:dyDescent="0.25">
      <c r="B23" s="12" t="s">
        <v>39</v>
      </c>
    </row>
    <row r="24" spans="2:3" x14ac:dyDescent="0.25">
      <c r="B24" s="4" t="s">
        <v>40</v>
      </c>
      <c r="C24" s="5">
        <v>18220</v>
      </c>
    </row>
    <row r="25" spans="2:3" ht="15.75" x14ac:dyDescent="0.25">
      <c r="B25" s="4" t="s">
        <v>41</v>
      </c>
      <c r="C25" s="14">
        <f>C24+FUND!B10-D13</f>
        <v>136000</v>
      </c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OTHER</vt:lpstr>
      <vt:lpstr>MANNA</vt:lpstr>
      <vt:lpstr>SHAWON</vt:lpstr>
      <vt:lpstr>NASIR</vt:lpstr>
      <vt:lpstr>MAHFUZ</vt:lpstr>
      <vt:lpstr>JIHAD</vt:lpstr>
      <vt:lpstr>MD SIR</vt:lpstr>
      <vt:lpstr>UNCLE</vt:lpstr>
      <vt:lpstr>FUND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shabukta haider</cp:lastModifiedBy>
  <cp:lastPrinted>2026-09-09T03:47:02Z</cp:lastPrinted>
  <dcterms:created xsi:type="dcterms:W3CDTF">2026-06-28T04:32:33Z</dcterms:created>
  <dcterms:modified xsi:type="dcterms:W3CDTF">2026-09-13T12:59:37Z</dcterms:modified>
</cp:coreProperties>
</file>