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9d4d1756188c0e2/Desktop/Documents/BILL ALL/WEEKLY BILLS/"/>
    </mc:Choice>
  </mc:AlternateContent>
  <xr:revisionPtr revIDLastSave="107" documentId="11_D71615011E92176DEA3AE5460D92241347298978" xr6:coauthVersionLast="47" xr6:coauthVersionMax="47" xr10:uidLastSave="{11BB8120-1C58-4F2A-A59B-945767F2AB2B}"/>
  <bookViews>
    <workbookView xWindow="-120" yWindow="-120" windowWidth="15600" windowHeight="11040" firstSheet="4" activeTab="9" xr2:uid="{00000000-000D-0000-FFFF-FFFF00000000}"/>
  </bookViews>
  <sheets>
    <sheet name="MANNA" sheetId="1" r:id="rId1"/>
    <sheet name="OTHER" sheetId="2" r:id="rId2"/>
    <sheet name="SHAWON" sheetId="3" r:id="rId3"/>
    <sheet name="NASIR" sheetId="4" r:id="rId4"/>
    <sheet name="MAHFUZ" sheetId="5" r:id="rId5"/>
    <sheet name="JIHAD" sheetId="6" r:id="rId6"/>
    <sheet name="MD SIR" sheetId="7" r:id="rId7"/>
    <sheet name="UNCLE" sheetId="8" r:id="rId8"/>
    <sheet name="FUND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0" l="1"/>
  <c r="D10" i="10"/>
  <c r="C10" i="10"/>
  <c r="D9" i="10"/>
  <c r="C9" i="10"/>
  <c r="D8" i="10"/>
  <c r="D7" i="10"/>
  <c r="D6" i="10"/>
  <c r="D12" i="10" s="1"/>
  <c r="D5" i="10"/>
  <c r="D4" i="10"/>
  <c r="B10" i="9"/>
  <c r="B18" i="10" s="1"/>
  <c r="H5" i="8"/>
  <c r="C11" i="10" s="1"/>
  <c r="H4" i="8"/>
  <c r="H6" i="8" s="1"/>
  <c r="E11" i="10" s="1"/>
  <c r="H5" i="7"/>
  <c r="H4" i="7"/>
  <c r="B10" i="10" s="1"/>
  <c r="H5" i="6"/>
  <c r="H4" i="6"/>
  <c r="B9" i="10" s="1"/>
  <c r="H5" i="5"/>
  <c r="C8" i="10" s="1"/>
  <c r="H4" i="5"/>
  <c r="H6" i="5" s="1"/>
  <c r="E8" i="10" s="1"/>
  <c r="H5" i="4"/>
  <c r="C7" i="10" s="1"/>
  <c r="H4" i="4"/>
  <c r="B7" i="10" s="1"/>
  <c r="H5" i="3"/>
  <c r="C6" i="10" s="1"/>
  <c r="H4" i="3"/>
  <c r="B6" i="10" s="1"/>
  <c r="H5" i="2"/>
  <c r="C5" i="10" s="1"/>
  <c r="H4" i="2"/>
  <c r="B5" i="10" s="1"/>
  <c r="H5" i="1"/>
  <c r="C4" i="10" s="1"/>
  <c r="H4" i="1"/>
  <c r="C12" i="10" l="1"/>
  <c r="B24" i="10" s="1"/>
  <c r="H6" i="1"/>
  <c r="E4" i="10" s="1"/>
  <c r="H6" i="2"/>
  <c r="E5" i="10" s="1"/>
  <c r="H6" i="6"/>
  <c r="E9" i="10" s="1"/>
  <c r="B8" i="10"/>
  <c r="B11" i="10"/>
  <c r="H6" i="3"/>
  <c r="E6" i="10" s="1"/>
  <c r="H6" i="7"/>
  <c r="E10" i="10" s="1"/>
  <c r="H6" i="4"/>
  <c r="E7" i="10" s="1"/>
  <c r="B4" i="10"/>
  <c r="B12" i="10" l="1"/>
  <c r="B19" i="10" s="1"/>
  <c r="E12" i="10"/>
  <c r="B14" i="10" s="1"/>
  <c r="B20" i="10" l="1"/>
</calcChain>
</file>

<file path=xl/sharedStrings.xml><?xml version="1.0" encoding="utf-8"?>
<sst xmlns="http://schemas.openxmlformats.org/spreadsheetml/2006/main" count="354" uniqueCount="119">
  <si>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</si>
  <si>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</si>
  <si>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</si>
  <si>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</si>
  <si>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</si>
  <si>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</si>
  <si>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</si>
  <si>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</si>
  <si>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</si>
  <si>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</si>
  <si>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</si>
  <si>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TOTAL BILL</t>
  </si>
  <si>
    <t>ADVANCE TAKEN</t>
  </si>
  <si>
    <t>CURRENT DUE</t>
  </si>
  <si>
    <t>OTHER</t>
  </si>
  <si>
    <t>SHAWON</t>
  </si>
  <si>
    <t>NASIR</t>
  </si>
  <si>
    <t>MAHFUZ</t>
  </si>
  <si>
    <t>JIHAD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</si>
  <si>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</si>
  <si>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</si>
  <si>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</si>
  <si>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</si>
  <si>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</si>
  <si>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</si>
  <si>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</si>
  <si>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 (except the two yellow carry cells).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</si>
  <si>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</si>
  <si>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</si>
  <si>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</si>
  <si>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</si>
  <si>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</si>
  <si>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</si>
  <si>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</si>
  <si>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</si>
  <si>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</si>
  <si>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</si>
  <si>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</si>
  <si>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</si>
  <si>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CASH IN HAND — running</t>
  </si>
  <si>
    <t>Previous cash in hand</t>
  </si>
  <si>
    <t>Cash in hand</t>
  </si>
  <si>
    <t>13.8.26</t>
  </si>
  <si>
    <t>9.8.26</t>
  </si>
  <si>
    <t>RETURN</t>
  </si>
  <si>
    <t>12.8.26</t>
  </si>
  <si>
    <t>A4</t>
  </si>
  <si>
    <t>DAD MADICINE</t>
  </si>
  <si>
    <t>MONTHLY_VAT</t>
  </si>
  <si>
    <t>KTAX_VAT</t>
  </si>
  <si>
    <t>11.8.26</t>
  </si>
  <si>
    <t>UD</t>
  </si>
  <si>
    <t>IMPORT_COURIER</t>
  </si>
  <si>
    <t>ARBUTATION_BKMEA</t>
  </si>
  <si>
    <t>CHAIR/SOFA REPAIR</t>
  </si>
  <si>
    <t>15.8.26</t>
  </si>
  <si>
    <t>OFFICE KEY</t>
  </si>
  <si>
    <t>ARBUTATION</t>
  </si>
  <si>
    <t>AHAVA &amp;DSV=DEED+ADVOCATE CONSUTANCY</t>
  </si>
  <si>
    <t>BKMEA</t>
  </si>
  <si>
    <t>8.8.26</t>
  </si>
  <si>
    <t>FARE</t>
  </si>
  <si>
    <t>LUNCH</t>
  </si>
  <si>
    <t>REPAIR</t>
  </si>
  <si>
    <t>REXIN AND FIXING CHAIRS AND SOFA</t>
  </si>
  <si>
    <t>STAMP</t>
  </si>
  <si>
    <t>STAMP INV-157.26, 3X500</t>
  </si>
  <si>
    <t>SCAN GLOBAL</t>
  </si>
  <si>
    <t>BL</t>
  </si>
  <si>
    <t xml:space="preserve">BL INV-157.26, CTD000971, </t>
  </si>
  <si>
    <t>BL INV-155.26, BGLH261576, MR1003815</t>
  </si>
  <si>
    <t>B-GOLS</t>
  </si>
  <si>
    <t>BL INV-151.26, NLLS26085919, MR005319</t>
  </si>
  <si>
    <t>NAVANA</t>
  </si>
  <si>
    <t>STMAP</t>
  </si>
  <si>
    <t>STAMP INV-156.26, 6X500</t>
  </si>
  <si>
    <t>EFL</t>
  </si>
  <si>
    <t>BL INV-156.26, S52026227511,</t>
  </si>
  <si>
    <t>14.8.26</t>
  </si>
  <si>
    <t>VAT_KTAX</t>
  </si>
  <si>
    <t>OCT 2025 TO AUGUST 2026</t>
  </si>
  <si>
    <t>10.8.26</t>
  </si>
  <si>
    <t>2.8.26</t>
  </si>
  <si>
    <t>BKASH_PAY</t>
  </si>
  <si>
    <t>X-FACTORY COURIER</t>
  </si>
  <si>
    <t>TNS, GOODS COLLECTION BY COURIER</t>
  </si>
  <si>
    <t>TG EXPRESS BANGLADESH</t>
  </si>
  <si>
    <t>STAMP INV-144.26, 6X500</t>
  </si>
  <si>
    <t>TRANSMARINE</t>
  </si>
  <si>
    <t xml:space="preserve">BL INV-144.26, HBTMSA000500, </t>
  </si>
  <si>
    <t>STAMP INV-158.26, 6X500</t>
  </si>
  <si>
    <t xml:space="preserve">BL INV-158.26, DACS025949, </t>
  </si>
  <si>
    <t>BL INV-160.26, S52026218043, M00023144</t>
  </si>
  <si>
    <t>6.8.26</t>
  </si>
  <si>
    <t>PAPERX2</t>
  </si>
  <si>
    <t>BL INV-152+153+154.26, LBLS0365,LBLS0366,LBLS0368</t>
  </si>
  <si>
    <t>SafeSea</t>
  </si>
  <si>
    <t>BL INV-135.26, BGLH261226, MR1003862</t>
  </si>
  <si>
    <t>UD 12/7</t>
  </si>
  <si>
    <t>UD 17/2</t>
  </si>
  <si>
    <t>UD 7/10</t>
  </si>
  <si>
    <t>UD 19/1</t>
  </si>
  <si>
    <t>OFFICE_KEY</t>
  </si>
  <si>
    <t>GUEST_TIFFIN</t>
  </si>
  <si>
    <t>TIFFIN FOR AUDIT</t>
  </si>
  <si>
    <t>CAR_RENT</t>
  </si>
  <si>
    <t>CAR RENT FOR AUDIT VISIT-CUTTING</t>
  </si>
  <si>
    <t>CUTTING_SUPERVISION</t>
  </si>
  <si>
    <t>FABRICS CUTTING COMITEE APPROVAL</t>
  </si>
  <si>
    <t>CUTTING AUDIT OFFICER</t>
  </si>
  <si>
    <t>CUTTING_AUDIT</t>
  </si>
  <si>
    <t>ROTHCHILD, IMPORT FLEECE, 3325KG,RO+ARO</t>
  </si>
  <si>
    <t>CO_PAY</t>
  </si>
  <si>
    <t>CO INV-152+153+154.26</t>
  </si>
  <si>
    <t>UD 19/2</t>
  </si>
  <si>
    <t>UD 3/6</t>
  </si>
  <si>
    <t>16.8.26</t>
  </si>
  <si>
    <t>AC</t>
  </si>
  <si>
    <t>TONERX2, CARTIDGE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</si>
</sst>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B8932F"/>
      <name val="Calibri"/>
    </font>
    <font>
      <i/>
      <sz val="9"/>
      <color rgb="FF9A8F7A"/>
      <name val="Calibri"/>
    </font>
    <font>
      <b/>
      <sz val="11"/>
      <color rgb="FFFFFFFF"/>
      <name val="Calibri"/>
    </font>
    <font>
      <b/>
      <sz val="11"/>
      <color rgb="FF211C14"/>
      <name val="Calibri"/>
    </font>
    <font>
      <b/>
      <sz val="11"/>
      <color rgb="FF0000CC"/>
      <name val="Calibri"/>
    </font>
    <font>
      <sz val="11"/>
      <color rgb="FF211C14"/>
      <name val="Calibri"/>
    </font>
    <font>
      <b/>
      <sz val="12"/>
      <color rgb="FF211C14"/>
      <name val="Calibri"/>
    </font>
    <font>
      <b/>
      <sz val="11"/>
      <name val="Calibri"/>
    </font>
    <font>
      <b/>
      <sz val="12"/>
      <color rgb="FFB8932F"/>
      <name val="Calibri"/>
    </font>
    <font>
      <b/>
      <sz val="12"/>
      <color rgb="FF9B3A2E"/>
      <name val="Calibri"/>
    </font>
  </fonts>
  <fills count="9">
    <fill>
      <patternFill patternType="none"/>
    </fill>
    <fill>
      <patternFill patternType="gray125"/>
    </fill>
    <fill>
      <patternFill patternType="solid">
        <fgColor rgb="FFB8932F"/>
      </patternFill>
    </fill>
    <fill>
      <patternFill patternType="solid">
        <fgColor rgb="FFF4EDDD"/>
      </patternFill>
    </fill>
    <fill>
      <patternFill patternType="solid">
        <fgColor rgb="FFFFF3C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0" fillId="0" borderId="1" xfId="0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0" fontId="0" fillId="5" borderId="0" xfId="0" applyFill="1"/>
    <xf numFmtId="0" fontId="0" fillId="6" borderId="0" xfId="0" applyFill="1"/>
    <xf numFmtId="0" fontId="0" fillId="7" borderId="0" xfId="0" applyFill="1"/>
    <xf numFmtId="40" fontId="4" fillId="7" borderId="1" xfId="0" applyNumberFormat="1" applyFont="1" applyFill="1" applyBorder="1"/>
    <xf numFmtId="40" fontId="4" fillId="8" borderId="1" xfId="0" applyNumberFormat="1" applyFont="1" applyFill="1" applyBorder="1"/>
    <xf numFmtId="0" fontId="0" fillId="8" borderId="0" xfId="0" applyFill="1"/>
    <xf numFmtId="40" fontId="7" fillId="8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opLeftCell="D1" workbookViewId="0">
      <selection activeCell="L7" sqref="L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-10981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82</v>
      </c>
      <c r="B4" t="s">
        <v>83</v>
      </c>
      <c r="D4" s="14">
        <v>200</v>
      </c>
      <c r="G4" s="4" t="s">
        <v>11</v>
      </c>
      <c r="H4" s="6">
        <f>INT(SUM(D4:D203))</f>
        <v>15925</v>
      </c>
      <c r="J4" t="s">
        <v>43</v>
      </c>
      <c r="K4" t="s">
        <v>44</v>
      </c>
      <c r="L4">
        <v>-1000</v>
      </c>
    </row>
    <row r="5" spans="1:12" x14ac:dyDescent="0.25">
      <c r="A5" t="s">
        <v>93</v>
      </c>
      <c r="B5" t="s">
        <v>61</v>
      </c>
      <c r="D5" s="14">
        <v>75</v>
      </c>
      <c r="G5" s="4" t="s">
        <v>12</v>
      </c>
      <c r="H5" s="6">
        <f>SUM(L4:L33)</f>
        <v>9000</v>
      </c>
      <c r="J5" t="s">
        <v>45</v>
      </c>
      <c r="L5">
        <v>5000</v>
      </c>
    </row>
    <row r="6" spans="1:12" ht="15.75" x14ac:dyDescent="0.25">
      <c r="A6" t="s">
        <v>55</v>
      </c>
      <c r="B6" t="s">
        <v>103</v>
      </c>
      <c r="C6" t="s">
        <v>104</v>
      </c>
      <c r="D6" s="14">
        <v>1410</v>
      </c>
      <c r="G6" s="7" t="s">
        <v>13</v>
      </c>
      <c r="H6" s="8">
        <f>H3+H4-H5</f>
        <v>-4056</v>
      </c>
      <c r="J6" t="s">
        <v>55</v>
      </c>
      <c r="L6">
        <v>5000</v>
      </c>
    </row>
    <row r="7" spans="1:12" x14ac:dyDescent="0.25">
      <c r="A7" t="s">
        <v>42</v>
      </c>
      <c r="B7" t="s">
        <v>61</v>
      </c>
      <c r="D7" s="14">
        <v>250</v>
      </c>
    </row>
    <row r="8" spans="1:12" x14ac:dyDescent="0.25">
      <c r="A8" t="s">
        <v>45</v>
      </c>
      <c r="B8" t="s">
        <v>61</v>
      </c>
      <c r="D8" s="14">
        <v>170</v>
      </c>
    </row>
    <row r="9" spans="1:12" x14ac:dyDescent="0.25">
      <c r="A9" t="s">
        <v>50</v>
      </c>
      <c r="B9" t="s">
        <v>61</v>
      </c>
      <c r="D9" s="14">
        <v>75</v>
      </c>
    </row>
    <row r="10" spans="1:12" x14ac:dyDescent="0.25">
      <c r="A10" t="s">
        <v>81</v>
      </c>
      <c r="B10" t="s">
        <v>61</v>
      </c>
      <c r="D10" s="14">
        <v>170</v>
      </c>
    </row>
    <row r="11" spans="1:12" x14ac:dyDescent="0.25">
      <c r="A11" t="s">
        <v>43</v>
      </c>
      <c r="B11" t="s">
        <v>61</v>
      </c>
      <c r="D11" s="14">
        <v>75</v>
      </c>
    </row>
    <row r="12" spans="1:12" x14ac:dyDescent="0.25">
      <c r="A12" t="s">
        <v>42</v>
      </c>
      <c r="B12" t="s">
        <v>105</v>
      </c>
      <c r="C12" t="s">
        <v>106</v>
      </c>
      <c r="D12" s="14">
        <v>5500</v>
      </c>
    </row>
    <row r="13" spans="1:12" x14ac:dyDescent="0.25">
      <c r="A13" t="s">
        <v>81</v>
      </c>
      <c r="B13" t="s">
        <v>107</v>
      </c>
      <c r="C13" t="s">
        <v>108</v>
      </c>
      <c r="D13" s="14">
        <v>8000</v>
      </c>
    </row>
  </sheetData>
  <dataValidations count="1">
    <dataValidation type="list" allowBlank="1" sqref="B4:B203" xr:uid="{00000000-0002-0000-00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topLeftCell="D1" workbookViewId="0">
      <selection activeCell="A12" sqref="A12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-7000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42</v>
      </c>
      <c r="B4" t="s">
        <v>57</v>
      </c>
      <c r="C4" t="s">
        <v>58</v>
      </c>
      <c r="D4" s="14">
        <v>15000</v>
      </c>
      <c r="E4" t="s">
        <v>59</v>
      </c>
      <c r="G4" s="4" t="s">
        <v>11</v>
      </c>
      <c r="H4" s="6">
        <f>INT(SUM(D4:D203))</f>
        <v>104290</v>
      </c>
      <c r="J4" t="s">
        <v>43</v>
      </c>
      <c r="K4" t="s">
        <v>48</v>
      </c>
      <c r="L4">
        <v>11000</v>
      </c>
    </row>
    <row r="5" spans="1:12" x14ac:dyDescent="0.25">
      <c r="A5" t="s">
        <v>78</v>
      </c>
      <c r="B5" t="s">
        <v>48</v>
      </c>
      <c r="D5" s="14">
        <v>11000</v>
      </c>
      <c r="G5" s="4" t="s">
        <v>12</v>
      </c>
      <c r="H5" s="6">
        <f>SUM(L4:L33)</f>
        <v>184590</v>
      </c>
      <c r="J5" t="s">
        <v>43</v>
      </c>
      <c r="K5" t="s">
        <v>49</v>
      </c>
      <c r="L5">
        <v>22000</v>
      </c>
    </row>
    <row r="6" spans="1:12" ht="15.75" x14ac:dyDescent="0.25">
      <c r="A6" t="s">
        <v>43</v>
      </c>
      <c r="B6" t="s">
        <v>79</v>
      </c>
      <c r="C6" t="s">
        <v>80</v>
      </c>
      <c r="D6" s="14">
        <v>22000</v>
      </c>
      <c r="G6" s="7" t="s">
        <v>13</v>
      </c>
      <c r="H6" s="8">
        <f>H3+H4-H5</f>
        <v>-87300</v>
      </c>
      <c r="J6" t="s">
        <v>50</v>
      </c>
      <c r="K6" t="s">
        <v>52</v>
      </c>
      <c r="L6">
        <v>7240</v>
      </c>
    </row>
    <row r="7" spans="1:12" x14ac:dyDescent="0.25">
      <c r="A7" t="s">
        <v>50</v>
      </c>
      <c r="B7" t="s">
        <v>84</v>
      </c>
      <c r="C7" t="s">
        <v>85</v>
      </c>
      <c r="D7" s="14">
        <v>7240</v>
      </c>
      <c r="E7" t="s">
        <v>86</v>
      </c>
      <c r="J7" t="s">
        <v>42</v>
      </c>
      <c r="K7" t="s">
        <v>53</v>
      </c>
      <c r="L7">
        <v>15000</v>
      </c>
    </row>
    <row r="8" spans="1:12" x14ac:dyDescent="0.25">
      <c r="A8" t="s">
        <v>55</v>
      </c>
      <c r="B8" t="s">
        <v>102</v>
      </c>
      <c r="D8" s="14">
        <v>150</v>
      </c>
      <c r="J8" t="s">
        <v>42</v>
      </c>
      <c r="K8" t="s">
        <v>54</v>
      </c>
      <c r="L8">
        <v>1900</v>
      </c>
    </row>
    <row r="9" spans="1:12" x14ac:dyDescent="0.25">
      <c r="A9" t="s">
        <v>42</v>
      </c>
      <c r="B9" t="s">
        <v>110</v>
      </c>
      <c r="C9" t="s">
        <v>111</v>
      </c>
      <c r="D9" s="14">
        <v>40000</v>
      </c>
      <c r="J9" t="s">
        <v>55</v>
      </c>
      <c r="K9" t="s">
        <v>56</v>
      </c>
      <c r="L9">
        <v>150</v>
      </c>
    </row>
    <row r="10" spans="1:12" x14ac:dyDescent="0.25">
      <c r="A10" t="s">
        <v>42</v>
      </c>
      <c r="B10" t="s">
        <v>63</v>
      </c>
      <c r="C10" t="s">
        <v>64</v>
      </c>
      <c r="D10" s="14">
        <v>8900</v>
      </c>
      <c r="J10" t="s">
        <v>42</v>
      </c>
      <c r="K10" t="s">
        <v>109</v>
      </c>
      <c r="L10">
        <v>40000</v>
      </c>
    </row>
    <row r="11" spans="1:12" x14ac:dyDescent="0.25">
      <c r="D11" s="14"/>
      <c r="J11" t="s">
        <v>116</v>
      </c>
      <c r="K11" t="s">
        <v>117</v>
      </c>
      <c r="L11">
        <v>81500</v>
      </c>
    </row>
    <row r="12" spans="1:12" x14ac:dyDescent="0.25">
      <c r="J12" t="s">
        <v>116</v>
      </c>
      <c r="K12" t="s">
        <v>118</v>
      </c>
      <c r="L12">
        <v>5800</v>
      </c>
    </row>
  </sheetData>
  <dataValidations count="1">
    <dataValidation type="list" allowBlank="1" sqref="B4:B203" xr:uid="{00000000-0002-0000-01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"/>
  <sheetViews>
    <sheetView topLeftCell="B10" workbookViewId="0">
      <selection activeCell="D19" sqref="D19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-73826.55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42</v>
      </c>
      <c r="B4" t="s">
        <v>61</v>
      </c>
      <c r="D4" s="19">
        <v>100</v>
      </c>
      <c r="G4" s="4" t="s">
        <v>11</v>
      </c>
      <c r="H4" s="6">
        <f>INT(SUM(D4:D203))</f>
        <v>6846</v>
      </c>
      <c r="J4" t="s">
        <v>43</v>
      </c>
      <c r="K4" t="s">
        <v>47</v>
      </c>
      <c r="L4">
        <v>1000</v>
      </c>
    </row>
    <row r="5" spans="1:12" x14ac:dyDescent="0.25">
      <c r="A5" t="s">
        <v>42</v>
      </c>
      <c r="B5" t="s">
        <v>61</v>
      </c>
      <c r="D5" s="19">
        <v>160</v>
      </c>
      <c r="G5" s="4" t="s">
        <v>12</v>
      </c>
      <c r="H5" s="6">
        <f>SUM(L4:L33)</f>
        <v>7060</v>
      </c>
      <c r="J5" t="s">
        <v>50</v>
      </c>
      <c r="K5" t="s">
        <v>51</v>
      </c>
      <c r="L5">
        <v>4000</v>
      </c>
    </row>
    <row r="6" spans="1:12" ht="15.75" x14ac:dyDescent="0.25">
      <c r="A6" t="s">
        <v>45</v>
      </c>
      <c r="B6" t="s">
        <v>61</v>
      </c>
      <c r="D6" s="19">
        <v>100</v>
      </c>
      <c r="G6" s="7" t="s">
        <v>13</v>
      </c>
      <c r="H6" s="8">
        <f>H3+H4-H5</f>
        <v>-74040.55</v>
      </c>
      <c r="J6" t="s">
        <v>50</v>
      </c>
      <c r="K6" t="s">
        <v>51</v>
      </c>
      <c r="L6">
        <v>360</v>
      </c>
    </row>
    <row r="7" spans="1:12" x14ac:dyDescent="0.25">
      <c r="A7" t="s">
        <v>81</v>
      </c>
      <c r="B7" t="s">
        <v>61</v>
      </c>
      <c r="D7" s="19">
        <v>220</v>
      </c>
      <c r="J7" t="s">
        <v>50</v>
      </c>
      <c r="K7" t="s">
        <v>51</v>
      </c>
      <c r="L7">
        <v>700</v>
      </c>
    </row>
    <row r="8" spans="1:12" x14ac:dyDescent="0.25">
      <c r="A8" t="s">
        <v>81</v>
      </c>
      <c r="B8" t="s">
        <v>62</v>
      </c>
      <c r="D8" s="19">
        <v>155</v>
      </c>
      <c r="J8" t="s">
        <v>55</v>
      </c>
      <c r="K8" t="s">
        <v>94</v>
      </c>
      <c r="L8">
        <v>1000</v>
      </c>
    </row>
    <row r="9" spans="1:12" x14ac:dyDescent="0.25">
      <c r="A9" t="s">
        <v>50</v>
      </c>
      <c r="B9" t="s">
        <v>51</v>
      </c>
      <c r="C9" t="s">
        <v>98</v>
      </c>
      <c r="D9" s="19">
        <v>714.29</v>
      </c>
    </row>
    <row r="10" spans="1:12" x14ac:dyDescent="0.25">
      <c r="A10" t="s">
        <v>50</v>
      </c>
      <c r="B10" t="s">
        <v>51</v>
      </c>
      <c r="C10" t="s">
        <v>99</v>
      </c>
      <c r="D10" s="19">
        <v>2858.16</v>
      </c>
    </row>
    <row r="11" spans="1:12" x14ac:dyDescent="0.25">
      <c r="A11" t="s">
        <v>50</v>
      </c>
      <c r="B11" t="s">
        <v>51</v>
      </c>
      <c r="C11" t="s">
        <v>100</v>
      </c>
      <c r="D11" s="19">
        <v>714.29</v>
      </c>
    </row>
    <row r="12" spans="1:12" x14ac:dyDescent="0.25">
      <c r="A12" t="s">
        <v>50</v>
      </c>
      <c r="B12" t="s">
        <v>51</v>
      </c>
      <c r="C12" t="s">
        <v>101</v>
      </c>
      <c r="D12" s="19">
        <v>714.29</v>
      </c>
    </row>
    <row r="13" spans="1:12" x14ac:dyDescent="0.25">
      <c r="A13" t="s">
        <v>55</v>
      </c>
      <c r="B13" t="s">
        <v>94</v>
      </c>
      <c r="D13" s="19">
        <v>960</v>
      </c>
    </row>
    <row r="14" spans="1:12" x14ac:dyDescent="0.25">
      <c r="A14" t="s">
        <v>55</v>
      </c>
      <c r="B14" t="s">
        <v>102</v>
      </c>
      <c r="D14" s="19">
        <v>150</v>
      </c>
    </row>
  </sheetData>
  <dataValidations count="1">
    <dataValidation type="list" allowBlank="1" sqref="B4:B203" xr:uid="{00000000-0002-0000-02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"/>
  <sheetViews>
    <sheetView workbookViewId="0">
      <selection activeCell="L6" sqref="L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16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297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50</v>
      </c>
      <c r="B4" t="s">
        <v>61</v>
      </c>
      <c r="D4" s="14">
        <v>110</v>
      </c>
      <c r="G4" s="4" t="s">
        <v>11</v>
      </c>
      <c r="H4" s="6">
        <f>INT(SUM(D4:D203))</f>
        <v>1432</v>
      </c>
      <c r="J4" t="s">
        <v>43</v>
      </c>
      <c r="L4">
        <v>1000</v>
      </c>
    </row>
    <row r="5" spans="1:12" x14ac:dyDescent="0.25">
      <c r="A5" t="s">
        <v>50</v>
      </c>
      <c r="B5" t="s">
        <v>62</v>
      </c>
      <c r="D5" s="14">
        <v>220</v>
      </c>
      <c r="G5" s="4" t="s">
        <v>12</v>
      </c>
      <c r="H5" s="6">
        <f>SUM(L4:L33)</f>
        <v>1730</v>
      </c>
      <c r="J5" t="s">
        <v>55</v>
      </c>
      <c r="L5">
        <v>730</v>
      </c>
    </row>
    <row r="6" spans="1:12" ht="15.75" x14ac:dyDescent="0.25">
      <c r="A6" t="s">
        <v>81</v>
      </c>
      <c r="B6" t="s">
        <v>61</v>
      </c>
      <c r="D6" s="14">
        <v>230</v>
      </c>
      <c r="G6" s="7" t="s">
        <v>13</v>
      </c>
      <c r="H6" s="8">
        <f>H3+H4-H5</f>
        <v>-1</v>
      </c>
    </row>
    <row r="7" spans="1:12" x14ac:dyDescent="0.25">
      <c r="A7" t="s">
        <v>81</v>
      </c>
      <c r="B7" t="s">
        <v>62</v>
      </c>
      <c r="D7" s="14">
        <v>180</v>
      </c>
    </row>
    <row r="8" spans="1:12" x14ac:dyDescent="0.25">
      <c r="A8" t="s">
        <v>43</v>
      </c>
      <c r="B8" t="s">
        <v>61</v>
      </c>
      <c r="D8" s="14">
        <v>60</v>
      </c>
    </row>
    <row r="9" spans="1:12" x14ac:dyDescent="0.25">
      <c r="A9" t="s">
        <v>55</v>
      </c>
      <c r="B9" t="s">
        <v>112</v>
      </c>
      <c r="C9" t="s">
        <v>113</v>
      </c>
      <c r="D9" s="14">
        <v>312</v>
      </c>
    </row>
    <row r="10" spans="1:12" x14ac:dyDescent="0.25">
      <c r="A10" t="s">
        <v>42</v>
      </c>
      <c r="B10" t="s">
        <v>61</v>
      </c>
      <c r="D10" s="14">
        <v>100</v>
      </c>
    </row>
    <row r="11" spans="1:12" x14ac:dyDescent="0.25">
      <c r="A11" t="s">
        <v>42</v>
      </c>
      <c r="B11" t="s">
        <v>62</v>
      </c>
      <c r="D11" s="14">
        <v>220</v>
      </c>
    </row>
    <row r="12" spans="1:12" x14ac:dyDescent="0.25">
      <c r="D12" s="14"/>
    </row>
  </sheetData>
  <dataValidations count="1">
    <dataValidation type="list" allowBlank="1" sqref="B4:B203" xr:uid="{00000000-0002-0000-03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"/>
  <sheetViews>
    <sheetView workbookViewId="0">
      <selection activeCell="H6" sqref="H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-2609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60</v>
      </c>
      <c r="B4" t="s">
        <v>61</v>
      </c>
      <c r="D4" s="14">
        <v>180</v>
      </c>
      <c r="G4" s="4" t="s">
        <v>11</v>
      </c>
      <c r="H4" s="6">
        <f>INT(SUM(D4:D203))</f>
        <v>1926</v>
      </c>
      <c r="J4" t="s">
        <v>55</v>
      </c>
      <c r="K4" t="s">
        <v>51</v>
      </c>
      <c r="L4">
        <v>5000</v>
      </c>
    </row>
    <row r="5" spans="1:12" x14ac:dyDescent="0.25">
      <c r="A5" t="s">
        <v>60</v>
      </c>
      <c r="B5" t="s">
        <v>62</v>
      </c>
      <c r="D5" s="14">
        <v>100</v>
      </c>
      <c r="G5" s="4" t="s">
        <v>12</v>
      </c>
      <c r="H5" s="6">
        <f>SUM(L4:L33)</f>
        <v>5000</v>
      </c>
    </row>
    <row r="6" spans="1:12" ht="15.75" x14ac:dyDescent="0.25">
      <c r="A6" t="s">
        <v>55</v>
      </c>
      <c r="B6" t="s">
        <v>51</v>
      </c>
      <c r="C6" t="s">
        <v>114</v>
      </c>
      <c r="D6" s="14">
        <v>714.29</v>
      </c>
      <c r="G6" s="7" t="s">
        <v>13</v>
      </c>
      <c r="H6" s="18">
        <f>H3+H4-H5</f>
        <v>-5683</v>
      </c>
    </row>
    <row r="7" spans="1:12" x14ac:dyDescent="0.25">
      <c r="A7" t="s">
        <v>55</v>
      </c>
      <c r="B7" t="s">
        <v>51</v>
      </c>
      <c r="C7" t="s">
        <v>115</v>
      </c>
      <c r="D7" s="14">
        <v>932.65</v>
      </c>
    </row>
  </sheetData>
  <dataValidations count="1">
    <dataValidation type="list" allowBlank="1" sqref="B4:B203" xr:uid="{00000000-0002-0000-04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5"/>
  <sheetViews>
    <sheetView workbookViewId="0">
      <selection activeCell="H6" sqref="H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-9266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42</v>
      </c>
      <c r="B4" t="s">
        <v>62</v>
      </c>
      <c r="D4" s="14">
        <v>100</v>
      </c>
      <c r="G4" s="4" t="s">
        <v>11</v>
      </c>
      <c r="H4" s="6">
        <f>INT(SUM(D4:D203))</f>
        <v>59380</v>
      </c>
      <c r="J4" t="s">
        <v>43</v>
      </c>
      <c r="K4" t="s">
        <v>46</v>
      </c>
      <c r="L4" s="15">
        <v>1000</v>
      </c>
    </row>
    <row r="5" spans="1:12" x14ac:dyDescent="0.25">
      <c r="A5" t="s">
        <v>42</v>
      </c>
      <c r="B5" t="s">
        <v>61</v>
      </c>
      <c r="D5" s="14">
        <v>100</v>
      </c>
      <c r="G5" s="4" t="s">
        <v>12</v>
      </c>
      <c r="H5" s="6">
        <f>SUM(L4:L33)</f>
        <v>61000</v>
      </c>
      <c r="J5" t="s">
        <v>43</v>
      </c>
      <c r="L5" s="15">
        <v>40000</v>
      </c>
    </row>
    <row r="6" spans="1:12" ht="15.75" x14ac:dyDescent="0.25">
      <c r="A6" t="s">
        <v>42</v>
      </c>
      <c r="B6" t="s">
        <v>65</v>
      </c>
      <c r="C6" t="s">
        <v>66</v>
      </c>
      <c r="D6" s="14">
        <v>1500</v>
      </c>
      <c r="E6" t="s">
        <v>67</v>
      </c>
      <c r="G6" s="7" t="s">
        <v>13</v>
      </c>
      <c r="H6" s="17">
        <f>H3+H4-H5</f>
        <v>-10886</v>
      </c>
      <c r="J6" t="s">
        <v>42</v>
      </c>
      <c r="L6" s="15">
        <v>20000</v>
      </c>
    </row>
    <row r="7" spans="1:12" x14ac:dyDescent="0.25">
      <c r="A7" t="s">
        <v>42</v>
      </c>
      <c r="B7" t="s">
        <v>68</v>
      </c>
      <c r="C7" t="s">
        <v>69</v>
      </c>
      <c r="D7" s="14">
        <v>2570</v>
      </c>
      <c r="E7" t="s">
        <v>67</v>
      </c>
    </row>
    <row r="8" spans="1:12" x14ac:dyDescent="0.25">
      <c r="A8" t="s">
        <v>42</v>
      </c>
      <c r="B8" t="s">
        <v>68</v>
      </c>
      <c r="C8" t="s">
        <v>70</v>
      </c>
      <c r="D8" s="14">
        <v>9000</v>
      </c>
      <c r="E8" t="s">
        <v>71</v>
      </c>
    </row>
    <row r="9" spans="1:12" x14ac:dyDescent="0.25">
      <c r="A9" t="s">
        <v>42</v>
      </c>
      <c r="B9" t="s">
        <v>68</v>
      </c>
      <c r="C9" t="s">
        <v>72</v>
      </c>
      <c r="D9" s="14">
        <v>6330.83</v>
      </c>
      <c r="E9" t="s">
        <v>73</v>
      </c>
    </row>
    <row r="10" spans="1:12" x14ac:dyDescent="0.25">
      <c r="A10" t="s">
        <v>50</v>
      </c>
      <c r="B10" t="s">
        <v>61</v>
      </c>
      <c r="D10" s="14">
        <v>90</v>
      </c>
    </row>
    <row r="11" spans="1:12" x14ac:dyDescent="0.25">
      <c r="A11" t="s">
        <v>50</v>
      </c>
      <c r="B11" t="s">
        <v>62</v>
      </c>
      <c r="D11" s="14">
        <v>100</v>
      </c>
    </row>
    <row r="12" spans="1:12" x14ac:dyDescent="0.25">
      <c r="A12" t="s">
        <v>50</v>
      </c>
      <c r="B12" t="s">
        <v>65</v>
      </c>
      <c r="C12" t="s">
        <v>75</v>
      </c>
      <c r="D12" s="14">
        <v>3000</v>
      </c>
      <c r="E12" t="s">
        <v>76</v>
      </c>
    </row>
    <row r="13" spans="1:12" x14ac:dyDescent="0.25">
      <c r="A13" t="s">
        <v>50</v>
      </c>
      <c r="B13" t="s">
        <v>68</v>
      </c>
      <c r="C13" t="s">
        <v>77</v>
      </c>
      <c r="D13" s="14">
        <v>2000</v>
      </c>
      <c r="E13" t="s">
        <v>76</v>
      </c>
    </row>
    <row r="14" spans="1:12" x14ac:dyDescent="0.25">
      <c r="A14" t="s">
        <v>81</v>
      </c>
      <c r="B14" t="s">
        <v>62</v>
      </c>
      <c r="D14" s="16">
        <v>100</v>
      </c>
    </row>
    <row r="15" spans="1:12" x14ac:dyDescent="0.25">
      <c r="A15" t="s">
        <v>81</v>
      </c>
      <c r="B15" t="s">
        <v>61</v>
      </c>
      <c r="D15" s="16">
        <v>210</v>
      </c>
    </row>
    <row r="16" spans="1:12" x14ac:dyDescent="0.25">
      <c r="A16" t="s">
        <v>81</v>
      </c>
      <c r="B16" t="s">
        <v>65</v>
      </c>
      <c r="C16" t="s">
        <v>87</v>
      </c>
      <c r="D16" s="16">
        <v>3000</v>
      </c>
      <c r="E16" t="s">
        <v>88</v>
      </c>
    </row>
    <row r="17" spans="1:5" x14ac:dyDescent="0.25">
      <c r="A17" t="s">
        <v>81</v>
      </c>
      <c r="B17" t="s">
        <v>68</v>
      </c>
      <c r="C17" t="s">
        <v>89</v>
      </c>
      <c r="D17" s="16">
        <v>2700</v>
      </c>
      <c r="E17" t="s">
        <v>88</v>
      </c>
    </row>
    <row r="18" spans="1:5" x14ac:dyDescent="0.25">
      <c r="A18" t="s">
        <v>81</v>
      </c>
      <c r="B18" t="s">
        <v>74</v>
      </c>
      <c r="C18" t="s">
        <v>90</v>
      </c>
      <c r="D18" s="16">
        <v>3000</v>
      </c>
      <c r="E18" t="s">
        <v>67</v>
      </c>
    </row>
    <row r="19" spans="1:5" x14ac:dyDescent="0.25">
      <c r="A19" t="s">
        <v>81</v>
      </c>
      <c r="B19" t="s">
        <v>68</v>
      </c>
      <c r="C19" t="s">
        <v>91</v>
      </c>
      <c r="D19" s="16">
        <v>2500</v>
      </c>
      <c r="E19" t="s">
        <v>67</v>
      </c>
    </row>
    <row r="20" spans="1:5" x14ac:dyDescent="0.25">
      <c r="A20" t="s">
        <v>81</v>
      </c>
      <c r="B20" t="s">
        <v>68</v>
      </c>
      <c r="C20" t="s">
        <v>92</v>
      </c>
      <c r="D20" s="16">
        <v>2000</v>
      </c>
      <c r="E20" t="s">
        <v>76</v>
      </c>
    </row>
    <row r="21" spans="1:5" x14ac:dyDescent="0.25">
      <c r="A21" t="s">
        <v>43</v>
      </c>
      <c r="B21" t="s">
        <v>62</v>
      </c>
      <c r="D21" s="15">
        <v>100</v>
      </c>
    </row>
    <row r="22" spans="1:5" x14ac:dyDescent="0.25">
      <c r="A22" t="s">
        <v>43</v>
      </c>
      <c r="B22" t="s">
        <v>61</v>
      </c>
      <c r="D22" s="15">
        <v>160</v>
      </c>
    </row>
    <row r="23" spans="1:5" x14ac:dyDescent="0.25">
      <c r="A23" t="s">
        <v>43</v>
      </c>
      <c r="B23" t="s">
        <v>94</v>
      </c>
      <c r="D23" s="15">
        <v>960</v>
      </c>
    </row>
    <row r="24" spans="1:5" x14ac:dyDescent="0.25">
      <c r="A24" t="s">
        <v>43</v>
      </c>
      <c r="B24" t="s">
        <v>68</v>
      </c>
      <c r="C24" t="s">
        <v>95</v>
      </c>
      <c r="D24" s="15">
        <v>18360</v>
      </c>
      <c r="E24" t="s">
        <v>96</v>
      </c>
    </row>
    <row r="25" spans="1:5" x14ac:dyDescent="0.25">
      <c r="A25" t="s">
        <v>43</v>
      </c>
      <c r="B25" t="s">
        <v>68</v>
      </c>
      <c r="C25" t="s">
        <v>97</v>
      </c>
      <c r="D25" s="15">
        <v>1500</v>
      </c>
      <c r="E25" t="s">
        <v>71</v>
      </c>
    </row>
  </sheetData>
  <dataValidations count="1">
    <dataValidation type="list" allowBlank="1" sqref="B4:B203" xr:uid="{00000000-0002-0000-05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topLeftCell="D1" workbookViewId="0">
      <selection activeCell="L7" sqref="L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20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5100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  <c r="J4" t="s">
        <v>43</v>
      </c>
      <c r="L4">
        <v>5100</v>
      </c>
    </row>
    <row r="5" spans="1:12" x14ac:dyDescent="0.25">
      <c r="G5" s="4" t="s">
        <v>12</v>
      </c>
      <c r="H5" s="6">
        <f>SUM(L4:L33)</f>
        <v>7900</v>
      </c>
      <c r="J5" t="s">
        <v>78</v>
      </c>
      <c r="L5">
        <v>500</v>
      </c>
    </row>
    <row r="6" spans="1:12" ht="15.75" x14ac:dyDescent="0.25">
      <c r="G6" s="7" t="s">
        <v>13</v>
      </c>
      <c r="H6" s="8">
        <f>H3+H4-H5</f>
        <v>-2800</v>
      </c>
      <c r="J6" t="s">
        <v>116</v>
      </c>
      <c r="L6">
        <v>2300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>
      <selection activeCell="B7" sqref="B7"/>
    </sheetView>
  </sheetViews>
  <sheetFormatPr defaultRowHeight="15" x14ac:dyDescent="0.25"/>
  <cols>
    <col min="1" max="2" width="14" customWidth="1"/>
  </cols>
  <sheetData>
    <row r="1" spans="1:2" ht="21" x14ac:dyDescent="0.35">
      <c r="A1" s="1" t="s">
        <v>21</v>
      </c>
    </row>
    <row r="3" spans="1:2" x14ac:dyDescent="0.25">
      <c r="A3" s="3" t="s">
        <v>22</v>
      </c>
      <c r="B3" s="3" t="s">
        <v>23</v>
      </c>
    </row>
    <row r="4" spans="1:2" x14ac:dyDescent="0.25">
      <c r="A4" t="s">
        <v>42</v>
      </c>
      <c r="B4">
        <v>100000</v>
      </c>
    </row>
    <row r="5" spans="1:2" x14ac:dyDescent="0.25">
      <c r="A5" t="s">
        <v>42</v>
      </c>
      <c r="B5">
        <v>40000</v>
      </c>
    </row>
    <row r="6" spans="1:2" x14ac:dyDescent="0.25">
      <c r="A6" t="s">
        <v>116</v>
      </c>
      <c r="B6">
        <v>81000</v>
      </c>
    </row>
    <row r="10" spans="1:2" x14ac:dyDescent="0.25">
      <c r="A10" s="4" t="s">
        <v>24</v>
      </c>
      <c r="B10" s="8">
        <f>SUM(B4:B9)</f>
        <v>221000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tabSelected="1" workbookViewId="0">
      <selection activeCell="B24" sqref="B24"/>
    </sheetView>
  </sheetViews>
  <sheetFormatPr defaultRowHeight="15" x14ac:dyDescent="0.25"/>
  <cols>
    <col min="1" max="1" width="30" customWidth="1"/>
    <col min="2" max="5" width="15" customWidth="1"/>
  </cols>
  <sheetData>
    <row r="1" spans="1:5" ht="21" x14ac:dyDescent="0.35">
      <c r="A1" s="1" t="s">
        <v>25</v>
      </c>
    </row>
    <row r="2" spans="1:5" x14ac:dyDescent="0.25">
      <c r="A2" s="2" t="s">
        <v>26</v>
      </c>
    </row>
    <row r="3" spans="1: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</row>
    <row r="4" spans="1:5" x14ac:dyDescent="0.25">
      <c r="A4" s="9" t="s">
        <v>0</v>
      </c>
      <c r="B4" s="6">
        <f>MANNA!H4</f>
        <v>15925</v>
      </c>
      <c r="C4" s="6">
        <f>MANNA!H5</f>
        <v>9000</v>
      </c>
      <c r="D4" s="6">
        <f>MANNA!H3</f>
        <v>-10981</v>
      </c>
      <c r="E4" s="8">
        <f>MANNA!H6</f>
        <v>-4056</v>
      </c>
    </row>
    <row r="5" spans="1:5" x14ac:dyDescent="0.25">
      <c r="A5" s="9" t="s">
        <v>14</v>
      </c>
      <c r="B5" s="6">
        <f>OTHER!H4</f>
        <v>104290</v>
      </c>
      <c r="C5" s="6">
        <f>OTHER!H5</f>
        <v>184590</v>
      </c>
      <c r="D5" s="6">
        <f>OTHER!H3</f>
        <v>-7000</v>
      </c>
      <c r="E5" s="8">
        <f>OTHER!H6</f>
        <v>-87300</v>
      </c>
    </row>
    <row r="6" spans="1:5" x14ac:dyDescent="0.25">
      <c r="A6" s="9" t="s">
        <v>15</v>
      </c>
      <c r="B6" s="6">
        <f>SHAWON!H4</f>
        <v>6846</v>
      </c>
      <c r="C6" s="6">
        <f>SHAWON!H5</f>
        <v>7060</v>
      </c>
      <c r="D6" s="6">
        <f>SHAWON!H3</f>
        <v>-73826.55</v>
      </c>
      <c r="E6" s="8">
        <f>SHAWON!H6</f>
        <v>-74040.55</v>
      </c>
    </row>
    <row r="7" spans="1:5" x14ac:dyDescent="0.25">
      <c r="A7" s="9" t="s">
        <v>16</v>
      </c>
      <c r="B7" s="6">
        <f>NASIR!H4</f>
        <v>1432</v>
      </c>
      <c r="C7" s="6">
        <f>NASIR!H5</f>
        <v>1730</v>
      </c>
      <c r="D7" s="6">
        <f>NASIR!H3</f>
        <v>297</v>
      </c>
      <c r="E7" s="18">
        <f>NASIR!H6</f>
        <v>-1</v>
      </c>
    </row>
    <row r="8" spans="1:5" x14ac:dyDescent="0.25">
      <c r="A8" s="9" t="s">
        <v>17</v>
      </c>
      <c r="B8" s="6">
        <f>MAHFUZ!H4</f>
        <v>1926</v>
      </c>
      <c r="C8" s="6">
        <f>MAHFUZ!H5</f>
        <v>5000</v>
      </c>
      <c r="D8" s="6">
        <f>MAHFUZ!H3</f>
        <v>-2609</v>
      </c>
      <c r="E8" s="18">
        <f>MAHFUZ!H6</f>
        <v>-5683</v>
      </c>
    </row>
    <row r="9" spans="1:5" x14ac:dyDescent="0.25">
      <c r="A9" s="9" t="s">
        <v>18</v>
      </c>
      <c r="B9" s="6">
        <f>JIHAD!H4</f>
        <v>59380</v>
      </c>
      <c r="C9" s="6">
        <f>JIHAD!H5</f>
        <v>61000</v>
      </c>
      <c r="D9" s="6">
        <f>JIHAD!H3</f>
        <v>-9266</v>
      </c>
      <c r="E9" s="18">
        <f>JIHAD!H6</f>
        <v>-10886</v>
      </c>
    </row>
    <row r="10" spans="1:5" x14ac:dyDescent="0.25">
      <c r="A10" s="9" t="s">
        <v>19</v>
      </c>
      <c r="B10" s="6">
        <f>'MD SIR'!H4</f>
        <v>0</v>
      </c>
      <c r="C10" s="6">
        <f>'MD SIR'!H5</f>
        <v>0</v>
      </c>
      <c r="D10" s="6">
        <f>'MD SIR'!H3</f>
        <v>0</v>
      </c>
      <c r="E10" s="8">
        <f>'MD SIR'!H6</f>
        <v>0</v>
      </c>
    </row>
    <row r="11" spans="1:5" x14ac:dyDescent="0.25">
      <c r="A11" s="9" t="s">
        <v>20</v>
      </c>
      <c r="B11" s="6">
        <f>UNCLE!H4</f>
        <v>0</v>
      </c>
      <c r="C11" s="6">
        <f>UNCLE!H5</f>
        <v>7900</v>
      </c>
      <c r="D11" s="6">
        <f>UNCLE!H3</f>
        <v>5100</v>
      </c>
      <c r="E11" s="8">
        <f>UNCLE!H6</f>
        <v>-2800</v>
      </c>
    </row>
    <row r="12" spans="1:5" x14ac:dyDescent="0.25">
      <c r="A12" s="10" t="s">
        <v>32</v>
      </c>
      <c r="B12" s="11">
        <f>SUM(B4:B11)</f>
        <v>189799</v>
      </c>
      <c r="C12" s="11">
        <f>SUM(C4:C11)</f>
        <v>276280</v>
      </c>
      <c r="D12" s="11">
        <f>SUM(D4:D11)</f>
        <v>-98285.55</v>
      </c>
      <c r="E12" s="11">
        <f>SUM(E4:E11)</f>
        <v>-184766.55</v>
      </c>
    </row>
    <row r="14" spans="1:5" x14ac:dyDescent="0.25">
      <c r="A14" s="4" t="s">
        <v>33</v>
      </c>
      <c r="B14" s="8">
        <f>E12</f>
        <v>-184766.55</v>
      </c>
    </row>
    <row r="16" spans="1:5" ht="15.75" x14ac:dyDescent="0.25">
      <c r="A16" s="12" t="s">
        <v>34</v>
      </c>
    </row>
    <row r="17" spans="1:2" x14ac:dyDescent="0.25">
      <c r="A17" s="4" t="s">
        <v>35</v>
      </c>
      <c r="B17" s="5">
        <v>-201585.55</v>
      </c>
    </row>
    <row r="18" spans="1:2" x14ac:dyDescent="0.25">
      <c r="A18" s="4" t="s">
        <v>36</v>
      </c>
      <c r="B18" s="6">
        <f>FUND!B10</f>
        <v>221000</v>
      </c>
    </row>
    <row r="19" spans="1:2" x14ac:dyDescent="0.25">
      <c r="A19" s="4" t="s">
        <v>37</v>
      </c>
      <c r="B19" s="6">
        <f>B12</f>
        <v>189799</v>
      </c>
    </row>
    <row r="20" spans="1:2" ht="15.75" x14ac:dyDescent="0.25">
      <c r="A20" s="4" t="s">
        <v>38</v>
      </c>
      <c r="B20" s="13">
        <f>B17-FUND!B10+B12</f>
        <v>-232786.55</v>
      </c>
    </row>
    <row r="22" spans="1:2" ht="15.75" x14ac:dyDescent="0.25">
      <c r="A22" s="12" t="s">
        <v>39</v>
      </c>
    </row>
    <row r="23" spans="1:2" x14ac:dyDescent="0.25">
      <c r="A23" s="4" t="s">
        <v>40</v>
      </c>
      <c r="B23" s="5">
        <v>103300</v>
      </c>
    </row>
    <row r="24" spans="1:2" ht="15.75" x14ac:dyDescent="0.25">
      <c r="A24" s="4" t="s">
        <v>41</v>
      </c>
      <c r="B24" s="20">
        <f>B23+FUND!B10-C12</f>
        <v>48020</v>
      </c>
    </row>
  </sheetData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MANNA</vt:lpstr>
      <vt:lpstr>OTHER</vt:lpstr>
      <vt:lpstr>SHAWON</vt:lpstr>
      <vt:lpstr>NASIR</vt:lpstr>
      <vt:lpstr>MAHFUZ</vt:lpstr>
      <vt:lpstr>JIHAD</vt:lpstr>
      <vt:lpstr>MD SIR</vt:lpstr>
      <vt:lpstr>UNCLE</vt:lpstr>
      <vt:lpstr>FUND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shabukta haider</cp:lastModifiedBy>
  <cp:lastPrinted>2026-08-16T11:55:37Z</cp:lastPrinted>
  <dcterms:created xsi:type="dcterms:W3CDTF">2026-06-28T04:32:33Z</dcterms:created>
  <dcterms:modified xsi:type="dcterms:W3CDTF">2026-08-16T11:55:45Z</dcterms:modified>
</cp:coreProperties>
</file>