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39d4d1756188c0e2/Desktop/Documents/BILL ALL/WEEKLY BILLS/"/>
    </mc:Choice>
  </mc:AlternateContent>
  <xr:revisionPtr revIDLastSave="197" documentId="11_F9614437C3935C01646B5EFED910196DE71713E2" xr6:coauthVersionLast="47" xr6:coauthVersionMax="47" xr10:uidLastSave="{3D69F206-D58F-4039-B565-44C10CB78D2E}"/>
  <bookViews>
    <workbookView xWindow="-120" yWindow="-120" windowWidth="15600" windowHeight="11040" tabRatio="791" firstSheet="1" activeTab="9" xr2:uid="{00000000-000D-0000-FFFF-FFFF00000000}"/>
  </bookViews>
  <sheets>
    <sheet name="MANNA" sheetId="1" r:id="rId1"/>
    <sheet name="OTHER" sheetId="2" r:id="rId2"/>
    <sheet name="SHAWON" sheetId="3" r:id="rId3"/>
    <sheet name="NASIR" sheetId="4" r:id="rId4"/>
    <sheet name="MAHFUZ" sheetId="5" r:id="rId5"/>
    <sheet name="JIHAD" sheetId="6" r:id="rId6"/>
    <sheet name="MD SIR" sheetId="7" r:id="rId7"/>
    <sheet name="UNCLE" sheetId="8" r:id="rId8"/>
    <sheet name="FUND" sheetId="9" r:id="rId9"/>
    <sheet name="SUMMARY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10" l="1"/>
  <c r="D10" i="10"/>
  <c r="D9" i="10"/>
  <c r="D8" i="10"/>
  <c r="D7" i="10"/>
  <c r="D6" i="10"/>
  <c r="D5" i="10"/>
  <c r="D4" i="10"/>
  <c r="D12" i="10" s="1"/>
  <c r="B10" i="9"/>
  <c r="B18" i="10" s="1"/>
  <c r="H5" i="8"/>
  <c r="C11" i="10" s="1"/>
  <c r="H4" i="8"/>
  <c r="B11" i="10" s="1"/>
  <c r="H5" i="7"/>
  <c r="C10" i="10" s="1"/>
  <c r="H4" i="7"/>
  <c r="B10" i="10" s="1"/>
  <c r="H5" i="6"/>
  <c r="C9" i="10" s="1"/>
  <c r="H4" i="6"/>
  <c r="H5" i="5"/>
  <c r="C8" i="10" s="1"/>
  <c r="H4" i="5"/>
  <c r="B8" i="10" s="1"/>
  <c r="H5" i="4"/>
  <c r="C7" i="10" s="1"/>
  <c r="H4" i="4"/>
  <c r="H6" i="4" s="1"/>
  <c r="E7" i="10" s="1"/>
  <c r="H5" i="3"/>
  <c r="C6" i="10" s="1"/>
  <c r="H4" i="3"/>
  <c r="B6" i="10" s="1"/>
  <c r="H5" i="2"/>
  <c r="C5" i="10" s="1"/>
  <c r="H4" i="2"/>
  <c r="B5" i="10" s="1"/>
  <c r="H5" i="1"/>
  <c r="C4" i="10" s="1"/>
  <c r="H4" i="1"/>
  <c r="H6" i="1" s="1"/>
  <c r="E4" i="10" s="1"/>
  <c r="H6" i="6" l="1"/>
  <c r="E9" i="10" s="1"/>
  <c r="C12" i="10"/>
  <c r="B24" i="10" s="1"/>
  <c r="H6" i="3"/>
  <c r="E6" i="10" s="1"/>
  <c r="H6" i="7"/>
  <c r="E10" i="10" s="1"/>
  <c r="B9" i="10"/>
  <c r="B4" i="10"/>
  <c r="B7" i="10"/>
  <c r="H6" i="8"/>
  <c r="E11" i="10" s="1"/>
  <c r="H6" i="5"/>
  <c r="E8" i="10" s="1"/>
  <c r="H6" i="2"/>
  <c r="E5" i="10" s="1"/>
  <c r="B12" i="10" l="1"/>
  <c r="E12" i="10"/>
  <c r="B14" i="10" s="1"/>
  <c r="B19" i="10" l="1"/>
  <c r="B20" i="10"/>
</calcChain>
</file>

<file path=xl/sharedStrings.xml><?xml version="1.0" encoding="utf-8"?>
<sst xmlns="http://schemas.openxmlformats.org/spreadsheetml/2006/main" count="425" uniqueCount="134">
  <si>
    <t>MANNA</t>
  </si>
  <si>
    <t>Yellow = you type. White = auto.</t>
  </si>
  <si>
    <t>DATE</t>
  </si>
  <si>
    <t>TYPE</t>
  </si>
  <si>
    <t>PARTICULAR</t>
  </si>
  <si>
    <t>AMOUNT</t>
  </si>
  <si>
    <t>COMPANY</t>
  </si>
  <si>
    <t>PREVIOUS DUE</t>
  </si>
  <si>
    <t>ADV DATE</t>
  </si>
  <si>
    <t>ADV PARTICULAR</t>
  </si>
  <si>
    <t>ADV AMOUNT</t>
  </si>
  <si>
    <t>TOTAL BILL</t>
  </si>
  <si>
    <t>ADVANCE TAKEN</t>
  </si>
  <si>
    <t>CURRENT DUE</t>
  </si>
  <si>
    <t>OTHER</t>
  </si>
  <si>
    <t>SHAWON</t>
  </si>
  <si>
    <t>NASIR</t>
  </si>
  <si>
    <t>MAHFUZ</t>
  </si>
  <si>
    <t>JIHAD</t>
  </si>
  <si>
    <t>MD SIR</t>
  </si>
  <si>
    <t>UNCLE</t>
  </si>
  <si>
    <t>FUND — given by Wouliour vai</t>
  </si>
  <si>
    <t>FUND DATE</t>
  </si>
  <si>
    <t>FUND AMOUNT</t>
  </si>
  <si>
    <t>TOTAL FUND</t>
  </si>
  <si>
    <t>SUMMARY — this bill set</t>
  </si>
  <si>
    <t>100% automatic (except the two yellow carry cells).</t>
  </si>
  <si>
    <t>Account</t>
  </si>
  <si>
    <t>Bill</t>
  </si>
  <si>
    <t>Advance</t>
  </si>
  <si>
    <t>Previous due</t>
  </si>
  <si>
    <t>Current due</t>
  </si>
  <si>
    <t>TOTAL</t>
  </si>
  <si>
    <t>MEMBER DUE (held by all)</t>
  </si>
  <si>
    <t>WOULIOUR VAI — running statement</t>
  </si>
  <si>
    <t>Opening balance owed</t>
  </si>
  <si>
    <t>New fund this set</t>
  </si>
  <si>
    <t>Bills submitted this set</t>
  </si>
  <si>
    <t>Closing balance owed</t>
  </si>
  <si>
    <t>CASH IN HAND — running</t>
  </si>
  <si>
    <t>Previous cash in hand</t>
  </si>
  <si>
    <t>Cash in hand</t>
  </si>
  <si>
    <t>2.8.26</t>
  </si>
  <si>
    <t>22.7.26</t>
  </si>
  <si>
    <t>TG XPRESS</t>
  </si>
  <si>
    <t>TG EXPRESS</t>
  </si>
  <si>
    <t>IMPORT_BL</t>
  </si>
  <si>
    <t>SOFA</t>
  </si>
  <si>
    <t>23.7.26</t>
  </si>
  <si>
    <t>26.7.26</t>
  </si>
  <si>
    <t>28.7.26</t>
  </si>
  <si>
    <t>1.8.26</t>
  </si>
  <si>
    <t>3.8.26</t>
  </si>
  <si>
    <t>25.7.26</t>
  </si>
  <si>
    <t>RETURNED</t>
  </si>
  <si>
    <t>RETURN</t>
  </si>
  <si>
    <t>6.8.26</t>
  </si>
  <si>
    <t>UD</t>
  </si>
  <si>
    <t>NET</t>
  </si>
  <si>
    <t>4.8.26</t>
  </si>
  <si>
    <t>FARE</t>
  </si>
  <si>
    <t>LUNCH</t>
  </si>
  <si>
    <t>BL</t>
  </si>
  <si>
    <t>BL INV-122.26, PFSL2600196, DOC RS6001425</t>
  </si>
  <si>
    <t>CO_PAY</t>
  </si>
  <si>
    <t>CO INV-130/26</t>
  </si>
  <si>
    <t>30.7.26</t>
  </si>
  <si>
    <t>CO INV-150/26</t>
  </si>
  <si>
    <t>BL INV-130.26, SBLS0363, MR003061</t>
  </si>
  <si>
    <t>SAFESEA</t>
  </si>
  <si>
    <t>PLANET FREIGHT SERVICE</t>
  </si>
  <si>
    <t>GUEST_TIFFIN</t>
  </si>
  <si>
    <t>BL INV-150.26, MGLCGP2607052, SL 1822</t>
  </si>
  <si>
    <t>MERCHANTILE GLOBAL</t>
  </si>
  <si>
    <t>BL INV-147.26, DAC26070402, RECEIPT DBL1805</t>
  </si>
  <si>
    <t>DACHSER</t>
  </si>
  <si>
    <t>OFFICE_KEY</t>
  </si>
  <si>
    <t>KEYX5</t>
  </si>
  <si>
    <t>SEALX1</t>
  </si>
  <si>
    <t xml:space="preserve"> FARE</t>
  </si>
  <si>
    <t>MOBILE</t>
  </si>
  <si>
    <t>JULY</t>
  </si>
  <si>
    <t>FOC</t>
  </si>
  <si>
    <t>UD 19</t>
  </si>
  <si>
    <t>29.7.26</t>
  </si>
  <si>
    <t>LOCK</t>
  </si>
  <si>
    <t>OFFICE LOCK</t>
  </si>
  <si>
    <t>MD SIR GIVEN ACTUALLY</t>
  </si>
  <si>
    <t>PAPERX2</t>
  </si>
  <si>
    <t>COURIER</t>
  </si>
  <si>
    <t>ACCESSORIES</t>
  </si>
  <si>
    <t>27.7.26</t>
  </si>
  <si>
    <t>CO INV-132/26</t>
  </si>
  <si>
    <t>OFFICE RECK</t>
  </si>
  <si>
    <t>PC_PARTS</t>
  </si>
  <si>
    <t>DATA CABLE</t>
  </si>
  <si>
    <t>KEYBOARD+MOUSE</t>
  </si>
  <si>
    <t>UD 11/2</t>
  </si>
  <si>
    <t>31.11.26</t>
  </si>
  <si>
    <t>UD 31/11</t>
  </si>
  <si>
    <t>PRINT</t>
  </si>
  <si>
    <t>STAMP</t>
  </si>
  <si>
    <t>BL STAMP INV-145/26,  500X6</t>
  </si>
  <si>
    <t>BL INV-145/26, DACS024930, DOC 2026/07/28/589</t>
  </si>
  <si>
    <t>BL STAMP INV-143+149/26, 500X12</t>
  </si>
  <si>
    <t>SCAN GLOBAL</t>
  </si>
  <si>
    <t>EFL</t>
  </si>
  <si>
    <t>BL INV-143/25, 149/26, EFL-DA1-00012012</t>
  </si>
  <si>
    <t>BL INV-125/26, BGLH261181, MR1003688</t>
  </si>
  <si>
    <t>B-GOLS</t>
  </si>
  <si>
    <t>BL INV-140/26, WAC26070688, REF 970/1</t>
  </si>
  <si>
    <t>WAC</t>
  </si>
  <si>
    <t>BL INV-132/26, MGLCGP2607043, MR0001338</t>
  </si>
  <si>
    <t>BL INV-146/26, 6X500</t>
  </si>
  <si>
    <t>BL INV-146/26, HBMLSZ006073, MR00003981</t>
  </si>
  <si>
    <t>MGH</t>
  </si>
  <si>
    <t>BL INV-148+93/26, PL12204, SL 4065</t>
  </si>
  <si>
    <t>POWER LOGISTICS</t>
  </si>
  <si>
    <t xml:space="preserve">JCBD26071243, SL 82307, </t>
  </si>
  <si>
    <t>UD 15/6</t>
  </si>
  <si>
    <t>BL INV-136.26, NLLS26075785, MR005226</t>
  </si>
  <si>
    <t>NAVANA</t>
  </si>
  <si>
    <t>7.8.26</t>
  </si>
  <si>
    <t>TAKEN FOR OPERATION</t>
  </si>
  <si>
    <t>OFFICE_NET</t>
  </si>
  <si>
    <t>UD 20</t>
  </si>
  <si>
    <t>UD 14/4</t>
  </si>
  <si>
    <t>UD 18/2</t>
  </si>
  <si>
    <t>8.8.26</t>
  </si>
  <si>
    <t>UD 12/6</t>
  </si>
  <si>
    <t>8.6.26</t>
  </si>
  <si>
    <t>UD 7/9</t>
  </si>
  <si>
    <t>UD 8/5</t>
  </si>
  <si>
    <t>9.8.26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</si>
</sst>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6"/>
      <color rgb="FFB8932F"/>
      <name val="Calibri"/>
    </font>
    <font>
      <i/>
      <sz val="9"/>
      <color rgb="FF9A8F7A"/>
      <name val="Calibri"/>
    </font>
    <font>
      <b/>
      <sz val="11"/>
      <color rgb="FFFFFFFF"/>
      <name val="Calibri"/>
    </font>
    <font>
      <b/>
      <sz val="11"/>
      <color rgb="FF211C14"/>
      <name val="Calibri"/>
    </font>
    <font>
      <b/>
      <sz val="11"/>
      <color rgb="FF0000CC"/>
      <name val="Calibri"/>
    </font>
    <font>
      <sz val="11"/>
      <color rgb="FF211C14"/>
      <name val="Calibri"/>
    </font>
    <font>
      <b/>
      <sz val="12"/>
      <color rgb="FF211C14"/>
      <name val="Calibri"/>
    </font>
    <font>
      <b/>
      <sz val="11"/>
      <name val="Calibri"/>
    </font>
    <font>
      <b/>
      <sz val="12"/>
      <color rgb="FFB8932F"/>
      <name val="Calibri"/>
    </font>
    <font>
      <b/>
      <sz val="12"/>
      <color rgb="FF9B3A2E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B8932F"/>
      </patternFill>
    </fill>
    <fill>
      <patternFill patternType="solid">
        <fgColor rgb="FFF4EDDD"/>
      </patternFill>
    </fill>
    <fill>
      <patternFill patternType="solid">
        <fgColor rgb="FFFFF3C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rgb="FFD9CDB0"/>
      </left>
      <right style="thin">
        <color rgb="FFD9CDB0"/>
      </right>
      <top style="thin">
        <color rgb="FFD9CDB0"/>
      </top>
      <bottom style="thin">
        <color rgb="FFD9CDB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1" xfId="0" applyFont="1" applyFill="1" applyBorder="1"/>
    <xf numFmtId="40" fontId="5" fillId="4" borderId="1" xfId="0" applyNumberFormat="1" applyFont="1" applyFill="1" applyBorder="1"/>
    <xf numFmtId="40" fontId="6" fillId="0" borderId="1" xfId="0" applyNumberFormat="1" applyFont="1" applyBorder="1"/>
    <xf numFmtId="0" fontId="7" fillId="3" borderId="1" xfId="0" applyFont="1" applyFill="1" applyBorder="1"/>
    <xf numFmtId="40" fontId="4" fillId="0" borderId="1" xfId="0" applyNumberFormat="1" applyFont="1" applyBorder="1"/>
    <xf numFmtId="0" fontId="0" fillId="0" borderId="1" xfId="0" applyBorder="1"/>
    <xf numFmtId="0" fontId="8" fillId="3" borderId="1" xfId="0" applyFont="1" applyFill="1" applyBorder="1"/>
    <xf numFmtId="40" fontId="4" fillId="3" borderId="1" xfId="0" applyNumberFormat="1" applyFont="1" applyFill="1" applyBorder="1"/>
    <xf numFmtId="0" fontId="9" fillId="0" borderId="0" xfId="0" applyFont="1"/>
    <xf numFmtId="40" fontId="10" fillId="0" borderId="1" xfId="0" applyNumberFormat="1" applyFont="1" applyBorder="1"/>
    <xf numFmtId="40" fontId="7" fillId="0" borderId="1" xfId="0" applyNumberFormat="1" applyFont="1" applyBorder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40" fontId="4" fillId="8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opLeftCell="D1" workbookViewId="0">
      <selection activeCell="L4" sqref="L4:L6"/>
    </sheetView>
  </sheetViews>
  <sheetFormatPr defaultRowHeight="15" x14ac:dyDescent="0.25"/>
  <cols>
    <col min="1" max="1" width="10" customWidth="1"/>
    <col min="2" max="2" width="5.85546875" bestFit="1" customWidth="1"/>
    <col min="3" max="3" width="12" bestFit="1" customWidth="1"/>
    <col min="4" max="4" width="12" customWidth="1"/>
    <col min="5" max="5" width="10.42578125" bestFit="1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0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-11199</v>
      </c>
      <c r="J3" s="3" t="s">
        <v>8</v>
      </c>
      <c r="K3" s="3" t="s">
        <v>9</v>
      </c>
      <c r="L3" s="3" t="s">
        <v>10</v>
      </c>
    </row>
    <row r="4" spans="1:12" x14ac:dyDescent="0.25">
      <c r="A4" t="s">
        <v>59</v>
      </c>
      <c r="B4" t="s">
        <v>60</v>
      </c>
      <c r="D4" s="15">
        <v>75</v>
      </c>
      <c r="G4" s="4" t="s">
        <v>11</v>
      </c>
      <c r="H4" s="6">
        <f>INT(SUM(D4:D203))</f>
        <v>2218</v>
      </c>
      <c r="J4" t="s">
        <v>49</v>
      </c>
      <c r="K4" t="s">
        <v>54</v>
      </c>
      <c r="L4">
        <v>-10000</v>
      </c>
    </row>
    <row r="5" spans="1:12" x14ac:dyDescent="0.25">
      <c r="A5" t="s">
        <v>42</v>
      </c>
      <c r="B5" t="s">
        <v>60</v>
      </c>
      <c r="D5" s="15">
        <v>80</v>
      </c>
      <c r="G5" s="4" t="s">
        <v>12</v>
      </c>
      <c r="H5" s="6">
        <f>SUM(L4:L33)</f>
        <v>2000</v>
      </c>
      <c r="J5" t="s">
        <v>51</v>
      </c>
      <c r="L5">
        <v>2000</v>
      </c>
    </row>
    <row r="6" spans="1:12" ht="15.75" x14ac:dyDescent="0.25">
      <c r="A6" t="s">
        <v>52</v>
      </c>
      <c r="B6" t="s">
        <v>60</v>
      </c>
      <c r="D6" s="15">
        <v>110</v>
      </c>
      <c r="G6" s="7" t="s">
        <v>13</v>
      </c>
      <c r="H6" s="8">
        <f>H3+H4-H5</f>
        <v>-10981</v>
      </c>
      <c r="J6" t="s">
        <v>42</v>
      </c>
      <c r="L6">
        <v>10000</v>
      </c>
    </row>
    <row r="7" spans="1:12" x14ac:dyDescent="0.25">
      <c r="A7" t="s">
        <v>66</v>
      </c>
      <c r="B7" t="s">
        <v>79</v>
      </c>
      <c r="D7" s="15">
        <v>75</v>
      </c>
    </row>
    <row r="8" spans="1:12" x14ac:dyDescent="0.25">
      <c r="A8" t="s">
        <v>50</v>
      </c>
      <c r="B8" t="s">
        <v>60</v>
      </c>
      <c r="D8" s="15">
        <v>105</v>
      </c>
    </row>
    <row r="9" spans="1:12" x14ac:dyDescent="0.25">
      <c r="A9" t="s">
        <v>49</v>
      </c>
      <c r="B9" t="s">
        <v>60</v>
      </c>
      <c r="D9" s="15">
        <v>170</v>
      </c>
    </row>
    <row r="10" spans="1:12" x14ac:dyDescent="0.25">
      <c r="A10" t="s">
        <v>48</v>
      </c>
      <c r="B10" t="s">
        <v>60</v>
      </c>
      <c r="D10" s="15">
        <v>175</v>
      </c>
    </row>
    <row r="11" spans="1:12" x14ac:dyDescent="0.25">
      <c r="A11" t="s">
        <v>56</v>
      </c>
      <c r="B11" t="s">
        <v>57</v>
      </c>
      <c r="C11" t="s">
        <v>126</v>
      </c>
      <c r="D11" s="15">
        <v>714.29</v>
      </c>
    </row>
    <row r="12" spans="1:12" x14ac:dyDescent="0.25">
      <c r="A12" t="s">
        <v>56</v>
      </c>
      <c r="B12" t="s">
        <v>57</v>
      </c>
      <c r="C12" t="s">
        <v>127</v>
      </c>
      <c r="D12" s="15">
        <v>714.29</v>
      </c>
    </row>
  </sheetData>
  <dataValidations count="1">
    <dataValidation type="list" allowBlank="1" sqref="B4:B12 B14:B203" xr:uid="{00000000-0002-0000-00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"/>
  <sheetViews>
    <sheetView topLeftCell="D1" workbookViewId="0">
      <selection activeCell="L5" sqref="L5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14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0</v>
      </c>
      <c r="J3" s="3" t="s">
        <v>8</v>
      </c>
      <c r="K3" s="3" t="s">
        <v>9</v>
      </c>
      <c r="L3" s="3" t="s">
        <v>10</v>
      </c>
    </row>
    <row r="4" spans="1:12" x14ac:dyDescent="0.25">
      <c r="A4" t="s">
        <v>43</v>
      </c>
      <c r="B4" t="s">
        <v>46</v>
      </c>
      <c r="C4" t="s">
        <v>118</v>
      </c>
      <c r="D4" s="15">
        <v>9620</v>
      </c>
      <c r="E4" t="s">
        <v>45</v>
      </c>
      <c r="G4" s="4" t="s">
        <v>11</v>
      </c>
      <c r="H4" s="6">
        <f>INT(SUM(D4:D203))</f>
        <v>11170</v>
      </c>
      <c r="J4" t="s">
        <v>43</v>
      </c>
      <c r="K4" t="s">
        <v>44</v>
      </c>
      <c r="L4">
        <v>9620</v>
      </c>
    </row>
    <row r="5" spans="1:12" x14ac:dyDescent="0.25">
      <c r="A5" t="s">
        <v>56</v>
      </c>
      <c r="B5" t="s">
        <v>124</v>
      </c>
      <c r="D5" s="15">
        <v>1550</v>
      </c>
      <c r="G5" s="4" t="s">
        <v>12</v>
      </c>
      <c r="H5" s="6">
        <f>SUM(L4:L33)</f>
        <v>18170</v>
      </c>
      <c r="J5" t="s">
        <v>56</v>
      </c>
      <c r="K5" t="s">
        <v>47</v>
      </c>
      <c r="L5">
        <v>7000</v>
      </c>
    </row>
    <row r="6" spans="1:12" ht="15.75" x14ac:dyDescent="0.25">
      <c r="G6" s="7" t="s">
        <v>13</v>
      </c>
      <c r="H6" s="8">
        <f>H3+H4-H5</f>
        <v>-7000</v>
      </c>
      <c r="J6" t="s">
        <v>56</v>
      </c>
      <c r="K6" t="s">
        <v>58</v>
      </c>
      <c r="L6">
        <v>1550</v>
      </c>
    </row>
  </sheetData>
  <dataValidations count="1">
    <dataValidation type="list" allowBlank="1" sqref="B4:B203" xr:uid="{00000000-0002-0000-01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0"/>
  <sheetViews>
    <sheetView topLeftCell="D1" workbookViewId="0">
      <selection activeCell="L11" sqref="L11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15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-38578.550000000003</v>
      </c>
      <c r="J3" s="3" t="s">
        <v>8</v>
      </c>
      <c r="K3" s="3" t="s">
        <v>9</v>
      </c>
      <c r="L3" s="3" t="s">
        <v>10</v>
      </c>
    </row>
    <row r="4" spans="1:12" x14ac:dyDescent="0.25">
      <c r="A4" t="s">
        <v>53</v>
      </c>
      <c r="B4" t="s">
        <v>60</v>
      </c>
      <c r="D4" s="15">
        <v>50</v>
      </c>
      <c r="G4" s="4" t="s">
        <v>11</v>
      </c>
      <c r="H4" s="6">
        <f>INT(SUM(D4:D203))</f>
        <v>2382</v>
      </c>
      <c r="J4" t="s">
        <v>48</v>
      </c>
      <c r="L4">
        <v>300</v>
      </c>
    </row>
    <row r="5" spans="1:12" x14ac:dyDescent="0.25">
      <c r="A5" t="s">
        <v>52</v>
      </c>
      <c r="B5" t="s">
        <v>71</v>
      </c>
      <c r="D5" s="15">
        <v>80</v>
      </c>
      <c r="G5" s="4" t="s">
        <v>12</v>
      </c>
      <c r="H5" s="6">
        <f>SUM(L4:L33)</f>
        <v>37630</v>
      </c>
      <c r="J5" t="s">
        <v>53</v>
      </c>
      <c r="L5">
        <v>280</v>
      </c>
    </row>
    <row r="6" spans="1:12" ht="15.75" x14ac:dyDescent="0.25">
      <c r="A6" t="s">
        <v>66</v>
      </c>
      <c r="B6" t="s">
        <v>80</v>
      </c>
      <c r="C6" t="s">
        <v>81</v>
      </c>
      <c r="D6" s="15">
        <v>600</v>
      </c>
      <c r="G6" s="7" t="s">
        <v>13</v>
      </c>
      <c r="H6" s="8">
        <f>H3+H4-H5</f>
        <v>-73826.55</v>
      </c>
      <c r="J6" t="s">
        <v>49</v>
      </c>
      <c r="L6">
        <v>200</v>
      </c>
    </row>
    <row r="7" spans="1:12" x14ac:dyDescent="0.25">
      <c r="A7" t="s">
        <v>43</v>
      </c>
      <c r="B7" t="s">
        <v>89</v>
      </c>
      <c r="D7" s="15">
        <v>50</v>
      </c>
      <c r="J7" t="s">
        <v>42</v>
      </c>
      <c r="L7">
        <v>1000</v>
      </c>
    </row>
    <row r="8" spans="1:12" x14ac:dyDescent="0.25">
      <c r="A8" t="s">
        <v>43</v>
      </c>
      <c r="B8" t="s">
        <v>60</v>
      </c>
      <c r="D8" s="15">
        <v>60</v>
      </c>
      <c r="J8" t="s">
        <v>42</v>
      </c>
      <c r="K8" t="s">
        <v>55</v>
      </c>
      <c r="L8">
        <v>-150</v>
      </c>
    </row>
    <row r="9" spans="1:12" x14ac:dyDescent="0.25">
      <c r="A9" t="s">
        <v>43</v>
      </c>
      <c r="B9" t="s">
        <v>60</v>
      </c>
      <c r="D9" s="15">
        <v>100</v>
      </c>
      <c r="J9" t="s">
        <v>56</v>
      </c>
      <c r="K9" t="s">
        <v>57</v>
      </c>
      <c r="L9">
        <v>1500</v>
      </c>
    </row>
    <row r="10" spans="1:12" x14ac:dyDescent="0.25">
      <c r="A10" t="s">
        <v>56</v>
      </c>
      <c r="B10" t="s">
        <v>57</v>
      </c>
      <c r="C10" t="s">
        <v>125</v>
      </c>
      <c r="D10" s="15">
        <v>1442.86</v>
      </c>
      <c r="J10" t="s">
        <v>122</v>
      </c>
      <c r="K10" t="s">
        <v>123</v>
      </c>
      <c r="L10">
        <v>34500</v>
      </c>
    </row>
  </sheetData>
  <dataValidations count="1">
    <dataValidation type="list" allowBlank="1" sqref="B4:B203" xr:uid="{00000000-0002-0000-02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9"/>
  <sheetViews>
    <sheetView workbookViewId="0">
      <selection activeCell="G9" sqref="G9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16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-716</v>
      </c>
      <c r="J3" s="3" t="s">
        <v>8</v>
      </c>
      <c r="K3" s="3" t="s">
        <v>9</v>
      </c>
      <c r="L3" s="3" t="s">
        <v>10</v>
      </c>
    </row>
    <row r="4" spans="1:12" x14ac:dyDescent="0.25">
      <c r="A4" t="s">
        <v>59</v>
      </c>
      <c r="B4" t="s">
        <v>60</v>
      </c>
      <c r="D4" s="15">
        <v>100</v>
      </c>
      <c r="G4" s="4" t="s">
        <v>11</v>
      </c>
      <c r="H4" s="6">
        <f>INT(SUM(D4:D203))</f>
        <v>4513</v>
      </c>
      <c r="J4" t="s">
        <v>53</v>
      </c>
      <c r="L4">
        <v>2000</v>
      </c>
    </row>
    <row r="5" spans="1:12" x14ac:dyDescent="0.25">
      <c r="A5" t="s">
        <v>59</v>
      </c>
      <c r="B5" t="s">
        <v>61</v>
      </c>
      <c r="D5" s="15">
        <v>180</v>
      </c>
      <c r="G5" s="4" t="s">
        <v>12</v>
      </c>
      <c r="H5" s="6">
        <f>SUM(L4:L33)</f>
        <v>3500</v>
      </c>
      <c r="J5" t="s">
        <v>42</v>
      </c>
      <c r="L5">
        <v>1000</v>
      </c>
    </row>
    <row r="6" spans="1:12" ht="15.75" x14ac:dyDescent="0.25">
      <c r="A6" t="s">
        <v>42</v>
      </c>
      <c r="B6" t="s">
        <v>64</v>
      </c>
      <c r="C6" t="s">
        <v>65</v>
      </c>
      <c r="D6" s="15">
        <v>103</v>
      </c>
      <c r="G6" s="7" t="s">
        <v>13</v>
      </c>
      <c r="H6" s="8">
        <f>H3+H4-H5</f>
        <v>297</v>
      </c>
      <c r="J6" t="s">
        <v>56</v>
      </c>
      <c r="L6">
        <v>500</v>
      </c>
    </row>
    <row r="7" spans="1:12" x14ac:dyDescent="0.25">
      <c r="A7" t="s">
        <v>52</v>
      </c>
      <c r="B7" t="s">
        <v>60</v>
      </c>
      <c r="D7" s="15">
        <v>285</v>
      </c>
    </row>
    <row r="8" spans="1:12" x14ac:dyDescent="0.25">
      <c r="A8" t="s">
        <v>66</v>
      </c>
      <c r="B8" t="s">
        <v>60</v>
      </c>
      <c r="D8" s="15">
        <v>120</v>
      </c>
    </row>
    <row r="9" spans="1:12" x14ac:dyDescent="0.25">
      <c r="A9" t="s">
        <v>66</v>
      </c>
      <c r="B9" t="s">
        <v>61</v>
      </c>
      <c r="D9" s="15">
        <v>180</v>
      </c>
    </row>
    <row r="10" spans="1:12" x14ac:dyDescent="0.25">
      <c r="A10" t="s">
        <v>66</v>
      </c>
      <c r="B10" t="s">
        <v>80</v>
      </c>
      <c r="C10" t="s">
        <v>81</v>
      </c>
      <c r="D10" s="15">
        <v>1000</v>
      </c>
    </row>
    <row r="11" spans="1:12" x14ac:dyDescent="0.25">
      <c r="A11" t="s">
        <v>50</v>
      </c>
      <c r="B11" t="s">
        <v>60</v>
      </c>
      <c r="D11" s="15">
        <v>160</v>
      </c>
    </row>
    <row r="12" spans="1:12" x14ac:dyDescent="0.25">
      <c r="A12" t="s">
        <v>91</v>
      </c>
      <c r="B12" t="s">
        <v>61</v>
      </c>
      <c r="D12" s="15">
        <v>190</v>
      </c>
    </row>
    <row r="13" spans="1:12" x14ac:dyDescent="0.25">
      <c r="A13" t="s">
        <v>91</v>
      </c>
      <c r="B13" t="s">
        <v>60</v>
      </c>
      <c r="D13" s="15">
        <v>260</v>
      </c>
    </row>
    <row r="14" spans="1:12" x14ac:dyDescent="0.25">
      <c r="A14" t="s">
        <v>48</v>
      </c>
      <c r="B14" t="s">
        <v>64</v>
      </c>
      <c r="C14" t="s">
        <v>92</v>
      </c>
      <c r="D14" s="15">
        <v>105</v>
      </c>
    </row>
    <row r="15" spans="1:12" x14ac:dyDescent="0.25">
      <c r="A15" t="s">
        <v>43</v>
      </c>
      <c r="B15" t="s">
        <v>60</v>
      </c>
      <c r="D15" s="15">
        <v>120</v>
      </c>
    </row>
    <row r="16" spans="1:12" x14ac:dyDescent="0.25">
      <c r="A16" t="s">
        <v>43</v>
      </c>
      <c r="B16" t="s">
        <v>61</v>
      </c>
      <c r="D16" s="15">
        <v>180</v>
      </c>
    </row>
    <row r="17" spans="1:4" x14ac:dyDescent="0.25">
      <c r="A17" t="s">
        <v>53</v>
      </c>
      <c r="B17" t="s">
        <v>94</v>
      </c>
      <c r="C17" t="s">
        <v>95</v>
      </c>
      <c r="D17" s="15">
        <v>150</v>
      </c>
    </row>
    <row r="18" spans="1:4" x14ac:dyDescent="0.25">
      <c r="A18" t="s">
        <v>53</v>
      </c>
      <c r="B18" t="s">
        <v>94</v>
      </c>
      <c r="C18" t="s">
        <v>96</v>
      </c>
      <c r="D18" s="15">
        <v>1150</v>
      </c>
    </row>
    <row r="19" spans="1:4" x14ac:dyDescent="0.25">
      <c r="A19" t="s">
        <v>56</v>
      </c>
      <c r="B19" t="s">
        <v>60</v>
      </c>
      <c r="D19" s="15">
        <v>230</v>
      </c>
    </row>
  </sheetData>
  <dataValidations count="1">
    <dataValidation type="list" allowBlank="1" sqref="B4:B203" xr:uid="{00000000-0002-0000-03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2"/>
  <sheetViews>
    <sheetView topLeftCell="D1" workbookViewId="0">
      <selection activeCell="H6" sqref="H6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17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-7851</v>
      </c>
      <c r="J3" s="3" t="s">
        <v>8</v>
      </c>
      <c r="K3" s="3" t="s">
        <v>9</v>
      </c>
      <c r="L3" s="3" t="s">
        <v>10</v>
      </c>
    </row>
    <row r="4" spans="1:12" x14ac:dyDescent="0.25">
      <c r="A4" t="s">
        <v>52</v>
      </c>
      <c r="B4" t="s">
        <v>64</v>
      </c>
      <c r="C4" t="s">
        <v>67</v>
      </c>
      <c r="D4" s="18">
        <v>100</v>
      </c>
      <c r="G4" s="4" t="s">
        <v>11</v>
      </c>
      <c r="H4" s="6">
        <f>INT(SUM(D4:D203))</f>
        <v>12242</v>
      </c>
      <c r="J4" t="s">
        <v>53</v>
      </c>
      <c r="L4">
        <v>5000</v>
      </c>
    </row>
    <row r="5" spans="1:12" x14ac:dyDescent="0.25">
      <c r="A5" t="s">
        <v>42</v>
      </c>
      <c r="B5" t="s">
        <v>60</v>
      </c>
      <c r="D5" s="18">
        <v>100</v>
      </c>
      <c r="G5" s="4" t="s">
        <v>12</v>
      </c>
      <c r="H5" s="6">
        <f>SUM(L4:L33)</f>
        <v>7000</v>
      </c>
      <c r="J5" t="s">
        <v>59</v>
      </c>
      <c r="L5">
        <v>2000</v>
      </c>
    </row>
    <row r="6" spans="1:12" ht="15.75" x14ac:dyDescent="0.25">
      <c r="A6" t="s">
        <v>51</v>
      </c>
      <c r="B6" t="s">
        <v>80</v>
      </c>
      <c r="C6" t="s">
        <v>81</v>
      </c>
      <c r="D6" s="18">
        <v>300</v>
      </c>
      <c r="G6" s="7" t="s">
        <v>13</v>
      </c>
      <c r="H6" s="20">
        <f>H3+H4-H5</f>
        <v>-2609</v>
      </c>
    </row>
    <row r="7" spans="1:12" x14ac:dyDescent="0.25">
      <c r="A7" t="s">
        <v>66</v>
      </c>
      <c r="B7" t="s">
        <v>82</v>
      </c>
      <c r="C7" t="s">
        <v>83</v>
      </c>
      <c r="D7" s="18">
        <v>304.5</v>
      </c>
    </row>
    <row r="8" spans="1:12" x14ac:dyDescent="0.25">
      <c r="A8" t="s">
        <v>84</v>
      </c>
      <c r="B8" t="s">
        <v>88</v>
      </c>
      <c r="D8" s="18">
        <v>960</v>
      </c>
    </row>
    <row r="9" spans="1:12" x14ac:dyDescent="0.25">
      <c r="A9" t="s">
        <v>50</v>
      </c>
      <c r="B9" t="s">
        <v>60</v>
      </c>
      <c r="D9" s="18">
        <v>150</v>
      </c>
    </row>
    <row r="10" spans="1:12" x14ac:dyDescent="0.25">
      <c r="A10" t="s">
        <v>50</v>
      </c>
      <c r="B10" t="s">
        <v>89</v>
      </c>
      <c r="D10" s="18">
        <v>50</v>
      </c>
    </row>
    <row r="11" spans="1:12" x14ac:dyDescent="0.25">
      <c r="A11" t="s">
        <v>50</v>
      </c>
      <c r="B11" t="s">
        <v>90</v>
      </c>
      <c r="D11" s="18">
        <v>150</v>
      </c>
    </row>
    <row r="12" spans="1:12" x14ac:dyDescent="0.25">
      <c r="A12" t="s">
        <v>84</v>
      </c>
      <c r="B12" t="s">
        <v>57</v>
      </c>
      <c r="C12" t="s">
        <v>83</v>
      </c>
      <c r="D12" s="18">
        <v>1341.84</v>
      </c>
    </row>
    <row r="13" spans="1:12" x14ac:dyDescent="0.25">
      <c r="A13" t="s">
        <v>53</v>
      </c>
      <c r="B13" t="s">
        <v>90</v>
      </c>
      <c r="D13" s="18">
        <v>970</v>
      </c>
    </row>
    <row r="14" spans="1:12" x14ac:dyDescent="0.25">
      <c r="A14" t="s">
        <v>53</v>
      </c>
      <c r="B14" t="s">
        <v>90</v>
      </c>
      <c r="C14" t="s">
        <v>93</v>
      </c>
      <c r="D14" s="18">
        <v>3300</v>
      </c>
    </row>
    <row r="15" spans="1:12" x14ac:dyDescent="0.25">
      <c r="A15" t="s">
        <v>91</v>
      </c>
      <c r="B15" t="s">
        <v>57</v>
      </c>
      <c r="C15" t="s">
        <v>97</v>
      </c>
      <c r="D15" s="18">
        <v>714.29</v>
      </c>
    </row>
    <row r="16" spans="1:12" x14ac:dyDescent="0.25">
      <c r="A16" t="s">
        <v>91</v>
      </c>
      <c r="B16" t="s">
        <v>61</v>
      </c>
      <c r="D16" s="18">
        <v>100</v>
      </c>
    </row>
    <row r="17" spans="1:4" x14ac:dyDescent="0.25">
      <c r="A17" t="s">
        <v>49</v>
      </c>
      <c r="B17" t="s">
        <v>60</v>
      </c>
      <c r="D17" s="18">
        <v>130</v>
      </c>
    </row>
    <row r="18" spans="1:4" x14ac:dyDescent="0.25">
      <c r="A18" t="s">
        <v>98</v>
      </c>
      <c r="B18" t="s">
        <v>57</v>
      </c>
      <c r="C18" t="s">
        <v>99</v>
      </c>
      <c r="D18" s="18">
        <v>714.29</v>
      </c>
    </row>
    <row r="19" spans="1:4" x14ac:dyDescent="0.25">
      <c r="A19" t="s">
        <v>43</v>
      </c>
      <c r="B19" t="s">
        <v>57</v>
      </c>
      <c r="C19" t="s">
        <v>119</v>
      </c>
      <c r="D19" s="18">
        <v>714.29</v>
      </c>
    </row>
    <row r="20" spans="1:4" x14ac:dyDescent="0.25">
      <c r="A20" t="s">
        <v>48</v>
      </c>
      <c r="B20" t="s">
        <v>57</v>
      </c>
      <c r="C20" t="s">
        <v>132</v>
      </c>
      <c r="D20" s="18">
        <v>714.29</v>
      </c>
    </row>
    <row r="21" spans="1:4" x14ac:dyDescent="0.25">
      <c r="A21" t="s">
        <v>128</v>
      </c>
      <c r="B21" t="s">
        <v>57</v>
      </c>
      <c r="C21" t="s">
        <v>129</v>
      </c>
      <c r="D21" s="18">
        <v>714.29</v>
      </c>
    </row>
    <row r="22" spans="1:4" x14ac:dyDescent="0.25">
      <c r="A22" t="s">
        <v>130</v>
      </c>
      <c r="B22" t="s">
        <v>57</v>
      </c>
      <c r="C22" t="s">
        <v>131</v>
      </c>
      <c r="D22" s="18">
        <v>714.29</v>
      </c>
    </row>
  </sheetData>
  <dataValidations count="1">
    <dataValidation type="list" allowBlank="1" sqref="B24:B203 B4:B22" xr:uid="{00000000-0002-0000-04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44"/>
  <sheetViews>
    <sheetView topLeftCell="D1" workbookViewId="0">
      <selection activeCell="L4" sqref="L4:L11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18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-12707</v>
      </c>
      <c r="J3" s="3" t="s">
        <v>8</v>
      </c>
      <c r="K3" s="3" t="s">
        <v>9</v>
      </c>
      <c r="L3" s="3" t="s">
        <v>10</v>
      </c>
    </row>
    <row r="4" spans="1:12" x14ac:dyDescent="0.25">
      <c r="A4" t="s">
        <v>59</v>
      </c>
      <c r="B4" t="s">
        <v>61</v>
      </c>
      <c r="D4" s="18">
        <v>100</v>
      </c>
      <c r="G4" s="4" t="s">
        <v>11</v>
      </c>
      <c r="H4" s="6">
        <f>INT(SUM(D4:D203))</f>
        <v>105941</v>
      </c>
      <c r="J4" t="s">
        <v>43</v>
      </c>
      <c r="L4" s="18">
        <v>5000</v>
      </c>
    </row>
    <row r="5" spans="1:12" x14ac:dyDescent="0.25">
      <c r="A5" t="s">
        <v>59</v>
      </c>
      <c r="B5" t="s">
        <v>60</v>
      </c>
      <c r="D5" s="18">
        <v>130</v>
      </c>
      <c r="G5" s="4" t="s">
        <v>12</v>
      </c>
      <c r="H5" s="6">
        <f>SUM(L4:L33)</f>
        <v>102500</v>
      </c>
      <c r="J5" t="s">
        <v>48</v>
      </c>
      <c r="L5" s="18">
        <v>46000</v>
      </c>
    </row>
    <row r="6" spans="1:12" ht="15.75" x14ac:dyDescent="0.25">
      <c r="A6" t="s">
        <v>59</v>
      </c>
      <c r="B6" t="s">
        <v>62</v>
      </c>
      <c r="C6" t="s">
        <v>63</v>
      </c>
      <c r="D6" s="18">
        <v>3500</v>
      </c>
      <c r="E6" t="s">
        <v>70</v>
      </c>
      <c r="G6" s="7" t="s">
        <v>13</v>
      </c>
      <c r="H6" s="8">
        <f>H3+H4-H5</f>
        <v>-9266</v>
      </c>
      <c r="J6" t="s">
        <v>49</v>
      </c>
      <c r="L6" s="18">
        <v>1000</v>
      </c>
    </row>
    <row r="7" spans="1:12" x14ac:dyDescent="0.25">
      <c r="A7" t="s">
        <v>42</v>
      </c>
      <c r="B7" t="s">
        <v>60</v>
      </c>
      <c r="D7" s="19">
        <v>130</v>
      </c>
      <c r="J7" t="s">
        <v>50</v>
      </c>
      <c r="L7" s="18">
        <v>10000</v>
      </c>
    </row>
    <row r="8" spans="1:12" x14ac:dyDescent="0.25">
      <c r="A8" t="s">
        <v>42</v>
      </c>
      <c r="B8" t="s">
        <v>62</v>
      </c>
      <c r="C8" t="s">
        <v>68</v>
      </c>
      <c r="D8" s="19">
        <v>6120</v>
      </c>
      <c r="E8" t="s">
        <v>69</v>
      </c>
      <c r="J8" t="s">
        <v>51</v>
      </c>
      <c r="L8" s="18">
        <v>6500</v>
      </c>
    </row>
    <row r="9" spans="1:12" x14ac:dyDescent="0.25">
      <c r="A9" t="s">
        <v>42</v>
      </c>
      <c r="B9" t="s">
        <v>61</v>
      </c>
      <c r="D9" s="19">
        <v>100</v>
      </c>
      <c r="J9" t="s">
        <v>42</v>
      </c>
      <c r="L9" s="18">
        <v>11000</v>
      </c>
    </row>
    <row r="10" spans="1:12" x14ac:dyDescent="0.25">
      <c r="A10" t="s">
        <v>52</v>
      </c>
      <c r="B10" t="s">
        <v>61</v>
      </c>
      <c r="D10" s="18">
        <v>100</v>
      </c>
      <c r="J10" t="s">
        <v>42</v>
      </c>
      <c r="L10" s="18">
        <v>20000</v>
      </c>
    </row>
    <row r="11" spans="1:12" x14ac:dyDescent="0.25">
      <c r="A11" t="s">
        <v>52</v>
      </c>
      <c r="B11" t="s">
        <v>60</v>
      </c>
      <c r="D11" s="18">
        <v>200</v>
      </c>
      <c r="J11" t="s">
        <v>52</v>
      </c>
      <c r="L11" s="18">
        <v>3000</v>
      </c>
    </row>
    <row r="12" spans="1:12" x14ac:dyDescent="0.25">
      <c r="A12" t="s">
        <v>52</v>
      </c>
      <c r="B12" t="s">
        <v>62</v>
      </c>
      <c r="C12" t="s">
        <v>72</v>
      </c>
      <c r="D12" s="18">
        <v>19000</v>
      </c>
      <c r="E12" t="s">
        <v>73</v>
      </c>
    </row>
    <row r="13" spans="1:12" x14ac:dyDescent="0.25">
      <c r="A13" t="s">
        <v>52</v>
      </c>
      <c r="B13" t="s">
        <v>62</v>
      </c>
      <c r="C13" t="s">
        <v>74</v>
      </c>
      <c r="D13" s="18">
        <v>3000</v>
      </c>
      <c r="E13" t="s">
        <v>75</v>
      </c>
    </row>
    <row r="14" spans="1:12" x14ac:dyDescent="0.25">
      <c r="A14" t="s">
        <v>51</v>
      </c>
      <c r="B14" t="s">
        <v>90</v>
      </c>
      <c r="C14" t="s">
        <v>78</v>
      </c>
      <c r="D14" s="19">
        <v>150</v>
      </c>
    </row>
    <row r="15" spans="1:12" x14ac:dyDescent="0.25">
      <c r="A15" t="s">
        <v>51</v>
      </c>
      <c r="B15" t="s">
        <v>61</v>
      </c>
      <c r="D15" s="19">
        <v>100</v>
      </c>
    </row>
    <row r="16" spans="1:12" x14ac:dyDescent="0.25">
      <c r="A16" t="s">
        <v>51</v>
      </c>
      <c r="B16" t="s">
        <v>60</v>
      </c>
      <c r="D16" s="19">
        <v>80</v>
      </c>
    </row>
    <row r="17" spans="1:5" x14ac:dyDescent="0.25">
      <c r="A17" t="s">
        <v>66</v>
      </c>
      <c r="B17" t="s">
        <v>80</v>
      </c>
      <c r="C17" t="s">
        <v>81</v>
      </c>
      <c r="D17" s="17">
        <v>500</v>
      </c>
    </row>
    <row r="18" spans="1:5" x14ac:dyDescent="0.25">
      <c r="A18" t="s">
        <v>66</v>
      </c>
      <c r="B18" t="s">
        <v>61</v>
      </c>
      <c r="D18" s="17">
        <v>100</v>
      </c>
    </row>
    <row r="19" spans="1:5" x14ac:dyDescent="0.25">
      <c r="A19" t="s">
        <v>66</v>
      </c>
      <c r="B19" t="s">
        <v>60</v>
      </c>
      <c r="D19" s="17">
        <v>130</v>
      </c>
    </row>
    <row r="20" spans="1:5" x14ac:dyDescent="0.25">
      <c r="A20" t="s">
        <v>84</v>
      </c>
      <c r="B20" t="s">
        <v>61</v>
      </c>
      <c r="D20" s="16">
        <v>100</v>
      </c>
    </row>
    <row r="21" spans="1:5" x14ac:dyDescent="0.25">
      <c r="A21" t="s">
        <v>84</v>
      </c>
      <c r="B21" t="s">
        <v>79</v>
      </c>
      <c r="D21" s="16">
        <v>150</v>
      </c>
    </row>
    <row r="22" spans="1:5" x14ac:dyDescent="0.25">
      <c r="A22" t="s">
        <v>50</v>
      </c>
      <c r="B22" t="s">
        <v>60</v>
      </c>
      <c r="D22" s="17">
        <v>110</v>
      </c>
    </row>
    <row r="23" spans="1:5" x14ac:dyDescent="0.25">
      <c r="A23" t="s">
        <v>50</v>
      </c>
      <c r="B23" t="s">
        <v>61</v>
      </c>
      <c r="D23" s="17">
        <v>100</v>
      </c>
    </row>
    <row r="24" spans="1:5" x14ac:dyDescent="0.25">
      <c r="A24" t="s">
        <v>91</v>
      </c>
      <c r="B24" t="s">
        <v>61</v>
      </c>
      <c r="D24" s="17">
        <v>100</v>
      </c>
    </row>
    <row r="25" spans="1:5" x14ac:dyDescent="0.25">
      <c r="A25" t="s">
        <v>91</v>
      </c>
      <c r="B25" t="s">
        <v>60</v>
      </c>
      <c r="D25" s="17">
        <v>120</v>
      </c>
    </row>
    <row r="26" spans="1:5" x14ac:dyDescent="0.25">
      <c r="A26" t="s">
        <v>49</v>
      </c>
      <c r="B26" t="s">
        <v>61</v>
      </c>
      <c r="D26" s="17">
        <v>100</v>
      </c>
    </row>
    <row r="27" spans="1:5" x14ac:dyDescent="0.25">
      <c r="A27" t="s">
        <v>53</v>
      </c>
      <c r="B27" t="s">
        <v>100</v>
      </c>
      <c r="D27" s="17">
        <v>20</v>
      </c>
    </row>
    <row r="28" spans="1:5" x14ac:dyDescent="0.25">
      <c r="A28" t="s">
        <v>49</v>
      </c>
      <c r="B28" t="s">
        <v>60</v>
      </c>
      <c r="D28" s="17">
        <v>190</v>
      </c>
    </row>
    <row r="29" spans="1:5" x14ac:dyDescent="0.25">
      <c r="A29" t="s">
        <v>53</v>
      </c>
      <c r="B29" t="s">
        <v>60</v>
      </c>
      <c r="D29" s="17">
        <v>60</v>
      </c>
    </row>
    <row r="30" spans="1:5" x14ac:dyDescent="0.25">
      <c r="A30" t="s">
        <v>50</v>
      </c>
      <c r="B30" t="s">
        <v>101</v>
      </c>
      <c r="C30" t="s">
        <v>102</v>
      </c>
      <c r="D30" s="17">
        <v>3000</v>
      </c>
      <c r="E30" t="s">
        <v>105</v>
      </c>
    </row>
    <row r="31" spans="1:5" x14ac:dyDescent="0.25">
      <c r="A31" t="s">
        <v>50</v>
      </c>
      <c r="B31" t="s">
        <v>62</v>
      </c>
      <c r="C31" t="s">
        <v>103</v>
      </c>
      <c r="D31" s="17">
        <v>2500</v>
      </c>
      <c r="E31" t="s">
        <v>105</v>
      </c>
    </row>
    <row r="32" spans="1:5" x14ac:dyDescent="0.25">
      <c r="A32" t="s">
        <v>50</v>
      </c>
      <c r="B32" t="s">
        <v>101</v>
      </c>
      <c r="C32" t="s">
        <v>104</v>
      </c>
      <c r="D32" s="17">
        <v>6000</v>
      </c>
      <c r="E32" t="s">
        <v>106</v>
      </c>
    </row>
    <row r="33" spans="1:5" x14ac:dyDescent="0.25">
      <c r="A33" t="s">
        <v>50</v>
      </c>
      <c r="B33" t="s">
        <v>62</v>
      </c>
      <c r="C33" t="s">
        <v>107</v>
      </c>
      <c r="D33" s="17">
        <v>4000</v>
      </c>
      <c r="E33" t="s">
        <v>106</v>
      </c>
    </row>
    <row r="34" spans="1:5" x14ac:dyDescent="0.25">
      <c r="A34" t="s">
        <v>91</v>
      </c>
      <c r="B34" t="s">
        <v>62</v>
      </c>
      <c r="C34" t="s">
        <v>108</v>
      </c>
      <c r="D34" s="17">
        <v>1500</v>
      </c>
      <c r="E34" t="s">
        <v>109</v>
      </c>
    </row>
    <row r="35" spans="1:5" x14ac:dyDescent="0.25">
      <c r="A35" t="s">
        <v>48</v>
      </c>
      <c r="B35" t="s">
        <v>61</v>
      </c>
      <c r="D35" s="16">
        <v>100</v>
      </c>
    </row>
    <row r="36" spans="1:5" x14ac:dyDescent="0.25">
      <c r="A36" t="s">
        <v>48</v>
      </c>
      <c r="B36" t="s">
        <v>60</v>
      </c>
      <c r="D36" s="16">
        <v>170</v>
      </c>
    </row>
    <row r="37" spans="1:5" x14ac:dyDescent="0.25">
      <c r="A37" t="s">
        <v>48</v>
      </c>
      <c r="B37" t="s">
        <v>62</v>
      </c>
      <c r="C37" t="s">
        <v>110</v>
      </c>
      <c r="D37" s="16">
        <v>27872</v>
      </c>
      <c r="E37" t="s">
        <v>111</v>
      </c>
    </row>
    <row r="38" spans="1:5" x14ac:dyDescent="0.25">
      <c r="A38" t="s">
        <v>48</v>
      </c>
      <c r="B38" t="s">
        <v>62</v>
      </c>
      <c r="C38" t="s">
        <v>112</v>
      </c>
      <c r="D38" s="16">
        <v>11500</v>
      </c>
      <c r="E38" t="s">
        <v>73</v>
      </c>
    </row>
    <row r="39" spans="1:5" x14ac:dyDescent="0.25">
      <c r="A39" t="s">
        <v>48</v>
      </c>
      <c r="B39" t="s">
        <v>101</v>
      </c>
      <c r="C39" t="s">
        <v>113</v>
      </c>
      <c r="D39" s="16">
        <v>3000</v>
      </c>
      <c r="E39" t="s">
        <v>115</v>
      </c>
    </row>
    <row r="40" spans="1:5" x14ac:dyDescent="0.25">
      <c r="A40" t="s">
        <v>48</v>
      </c>
      <c r="B40" t="s">
        <v>62</v>
      </c>
      <c r="C40" t="s">
        <v>114</v>
      </c>
      <c r="D40" s="16">
        <v>1849</v>
      </c>
      <c r="E40" t="s">
        <v>115</v>
      </c>
    </row>
    <row r="41" spans="1:5" x14ac:dyDescent="0.25">
      <c r="A41" t="s">
        <v>43</v>
      </c>
      <c r="B41" t="s">
        <v>62</v>
      </c>
      <c r="C41" t="s">
        <v>116</v>
      </c>
      <c r="D41" s="17">
        <v>5000</v>
      </c>
      <c r="E41" t="s">
        <v>117</v>
      </c>
    </row>
    <row r="42" spans="1:5" x14ac:dyDescent="0.25">
      <c r="A42" t="s">
        <v>43</v>
      </c>
      <c r="B42" t="s">
        <v>61</v>
      </c>
      <c r="D42" s="17">
        <v>100</v>
      </c>
    </row>
    <row r="43" spans="1:5" x14ac:dyDescent="0.25">
      <c r="A43" t="s">
        <v>43</v>
      </c>
      <c r="B43" t="s">
        <v>60</v>
      </c>
      <c r="D43" s="17">
        <v>140</v>
      </c>
    </row>
    <row r="44" spans="1:5" x14ac:dyDescent="0.25">
      <c r="A44" t="s">
        <v>48</v>
      </c>
      <c r="B44" t="s">
        <v>62</v>
      </c>
      <c r="C44" t="s">
        <v>120</v>
      </c>
      <c r="D44" s="16">
        <v>4720</v>
      </c>
      <c r="E44" t="s">
        <v>121</v>
      </c>
    </row>
  </sheetData>
  <dataValidations count="1">
    <dataValidation type="list" allowBlank="1" sqref="B4:B203" xr:uid="{00000000-0002-0000-05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6"/>
  <sheetViews>
    <sheetView workbookViewId="0"/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19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0</v>
      </c>
      <c r="J3" s="3" t="s">
        <v>8</v>
      </c>
      <c r="K3" s="3" t="s">
        <v>9</v>
      </c>
      <c r="L3" s="3" t="s">
        <v>10</v>
      </c>
    </row>
    <row r="4" spans="1:12" x14ac:dyDescent="0.25">
      <c r="G4" s="4" t="s">
        <v>11</v>
      </c>
      <c r="H4" s="6">
        <f>INT(SUM(D4:D203))</f>
        <v>0</v>
      </c>
    </row>
    <row r="5" spans="1:12" x14ac:dyDescent="0.25">
      <c r="G5" s="4" t="s">
        <v>12</v>
      </c>
      <c r="H5" s="6">
        <f>SUM(L4:L33)</f>
        <v>0</v>
      </c>
    </row>
    <row r="6" spans="1:12" ht="15.75" x14ac:dyDescent="0.25">
      <c r="G6" s="7" t="s">
        <v>13</v>
      </c>
      <c r="H6" s="8">
        <f>H3+H4-H5</f>
        <v>0</v>
      </c>
    </row>
  </sheetData>
  <dataValidations count="1">
    <dataValidation type="list" allowBlank="1" sqref="B4:B203" xr:uid="{00000000-0002-0000-06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6"/>
  <sheetViews>
    <sheetView topLeftCell="D1" workbookViewId="0">
      <selection activeCell="D5" sqref="D5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20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0</v>
      </c>
      <c r="J3" s="3" t="s">
        <v>8</v>
      </c>
      <c r="K3" s="3" t="s">
        <v>9</v>
      </c>
      <c r="L3" s="3" t="s">
        <v>10</v>
      </c>
    </row>
    <row r="4" spans="1:12" x14ac:dyDescent="0.25">
      <c r="A4" t="s">
        <v>51</v>
      </c>
      <c r="B4" t="s">
        <v>76</v>
      </c>
      <c r="C4" t="s">
        <v>77</v>
      </c>
      <c r="D4" s="15">
        <v>100</v>
      </c>
      <c r="G4" s="4" t="s">
        <v>11</v>
      </c>
      <c r="H4" s="6">
        <f>INT(SUM(D4:D203))</f>
        <v>600</v>
      </c>
      <c r="K4" t="s">
        <v>87</v>
      </c>
      <c r="L4">
        <v>-5000</v>
      </c>
    </row>
    <row r="5" spans="1:12" x14ac:dyDescent="0.25">
      <c r="A5" t="s">
        <v>84</v>
      </c>
      <c r="B5" t="s">
        <v>85</v>
      </c>
      <c r="C5" t="s">
        <v>86</v>
      </c>
      <c r="D5" s="15">
        <v>500</v>
      </c>
      <c r="G5" s="4" t="s">
        <v>12</v>
      </c>
      <c r="H5" s="6">
        <f>SUM(L4:L33)</f>
        <v>-4500</v>
      </c>
      <c r="L5">
        <v>500</v>
      </c>
    </row>
    <row r="6" spans="1:12" ht="15.75" x14ac:dyDescent="0.25">
      <c r="G6" s="7" t="s">
        <v>13</v>
      </c>
      <c r="H6" s="8">
        <f>H3+H4-H5</f>
        <v>5100</v>
      </c>
    </row>
  </sheetData>
  <dataValidations count="1">
    <dataValidation type="list" allowBlank="1" sqref="B4:B203" xr:uid="{00000000-0002-0000-07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0"/>
  <sheetViews>
    <sheetView workbookViewId="0">
      <selection activeCell="B6" sqref="B6"/>
    </sheetView>
  </sheetViews>
  <sheetFormatPr defaultRowHeight="15" x14ac:dyDescent="0.25"/>
  <cols>
    <col min="1" max="2" width="14" customWidth="1"/>
  </cols>
  <sheetData>
    <row r="1" spans="1:2" ht="21" x14ac:dyDescent="0.35">
      <c r="A1" s="1" t="s">
        <v>21</v>
      </c>
    </row>
    <row r="3" spans="1:2" x14ac:dyDescent="0.25">
      <c r="A3" s="3" t="s">
        <v>22</v>
      </c>
      <c r="B3" s="3" t="s">
        <v>23</v>
      </c>
    </row>
    <row r="4" spans="1:2" x14ac:dyDescent="0.25">
      <c r="A4" t="s">
        <v>42</v>
      </c>
      <c r="B4">
        <v>50000</v>
      </c>
    </row>
    <row r="5" spans="1:2" x14ac:dyDescent="0.25">
      <c r="A5" t="s">
        <v>133</v>
      </c>
      <c r="B5">
        <v>100000</v>
      </c>
    </row>
    <row r="10" spans="1:2" x14ac:dyDescent="0.25">
      <c r="A10" s="4" t="s">
        <v>24</v>
      </c>
      <c r="B10" s="8">
        <f>SUM(B4:B9)</f>
        <v>150000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4"/>
  <sheetViews>
    <sheetView tabSelected="1" topLeftCell="A7" workbookViewId="0">
      <selection activeCell="A6" sqref="A6"/>
    </sheetView>
  </sheetViews>
  <sheetFormatPr defaultRowHeight="15" x14ac:dyDescent="0.25"/>
  <cols>
    <col min="1" max="1" width="30" customWidth="1"/>
    <col min="2" max="5" width="15" customWidth="1"/>
  </cols>
  <sheetData>
    <row r="1" spans="1:5" ht="21" x14ac:dyDescent="0.35">
      <c r="A1" s="1" t="s">
        <v>25</v>
      </c>
    </row>
    <row r="2" spans="1:5" x14ac:dyDescent="0.25">
      <c r="A2" s="2" t="s">
        <v>26</v>
      </c>
    </row>
    <row r="3" spans="1:5" x14ac:dyDescent="0.25">
      <c r="A3" s="3" t="s">
        <v>27</v>
      </c>
      <c r="B3" s="3" t="s">
        <v>28</v>
      </c>
      <c r="C3" s="3" t="s">
        <v>29</v>
      </c>
      <c r="D3" s="3" t="s">
        <v>30</v>
      </c>
      <c r="E3" s="3" t="s">
        <v>31</v>
      </c>
    </row>
    <row r="4" spans="1:5" x14ac:dyDescent="0.25">
      <c r="A4" s="9" t="s">
        <v>0</v>
      </c>
      <c r="B4" s="6">
        <f>MANNA!H4</f>
        <v>2218</v>
      </c>
      <c r="C4" s="6">
        <f>MANNA!H5</f>
        <v>2000</v>
      </c>
      <c r="D4" s="6">
        <f>MANNA!H3</f>
        <v>-11199</v>
      </c>
      <c r="E4" s="8">
        <f>MANNA!H6</f>
        <v>-10981</v>
      </c>
    </row>
    <row r="5" spans="1:5" x14ac:dyDescent="0.25">
      <c r="A5" s="9" t="s">
        <v>14</v>
      </c>
      <c r="B5" s="6">
        <f>OTHER!H4</f>
        <v>11170</v>
      </c>
      <c r="C5" s="6">
        <f>OTHER!H5</f>
        <v>18170</v>
      </c>
      <c r="D5" s="6">
        <f>OTHER!H3</f>
        <v>0</v>
      </c>
      <c r="E5" s="8">
        <f>OTHER!H6</f>
        <v>-7000</v>
      </c>
    </row>
    <row r="6" spans="1:5" x14ac:dyDescent="0.25">
      <c r="A6" s="9" t="s">
        <v>15</v>
      </c>
      <c r="B6" s="6">
        <f>SHAWON!H4</f>
        <v>2382</v>
      </c>
      <c r="C6" s="6">
        <f>SHAWON!H5</f>
        <v>37630</v>
      </c>
      <c r="D6" s="6">
        <f>SHAWON!H3</f>
        <v>-38578.550000000003</v>
      </c>
      <c r="E6" s="8">
        <f>SHAWON!H6</f>
        <v>-73826.55</v>
      </c>
    </row>
    <row r="7" spans="1:5" x14ac:dyDescent="0.25">
      <c r="A7" s="9" t="s">
        <v>16</v>
      </c>
      <c r="B7" s="6">
        <f>NASIR!H4</f>
        <v>4513</v>
      </c>
      <c r="C7" s="6">
        <f>NASIR!H5</f>
        <v>3500</v>
      </c>
      <c r="D7" s="6">
        <f>NASIR!H3</f>
        <v>-716</v>
      </c>
      <c r="E7" s="8">
        <f>NASIR!H6</f>
        <v>297</v>
      </c>
    </row>
    <row r="8" spans="1:5" x14ac:dyDescent="0.25">
      <c r="A8" s="9" t="s">
        <v>17</v>
      </c>
      <c r="B8" s="6">
        <f>MAHFUZ!H4</f>
        <v>12242</v>
      </c>
      <c r="C8" s="6">
        <f>MAHFUZ!H5</f>
        <v>7000</v>
      </c>
      <c r="D8" s="6">
        <f>MAHFUZ!H3</f>
        <v>-7851</v>
      </c>
      <c r="E8" s="8">
        <f>MAHFUZ!H6</f>
        <v>-2609</v>
      </c>
    </row>
    <row r="9" spans="1:5" x14ac:dyDescent="0.25">
      <c r="A9" s="9" t="s">
        <v>18</v>
      </c>
      <c r="B9" s="6">
        <f>JIHAD!H4</f>
        <v>105941</v>
      </c>
      <c r="C9" s="6">
        <f>JIHAD!H5</f>
        <v>102500</v>
      </c>
      <c r="D9" s="6">
        <f>JIHAD!H3</f>
        <v>-12707</v>
      </c>
      <c r="E9" s="8">
        <f>JIHAD!H6</f>
        <v>-9266</v>
      </c>
    </row>
    <row r="10" spans="1:5" x14ac:dyDescent="0.25">
      <c r="A10" s="9" t="s">
        <v>19</v>
      </c>
      <c r="B10" s="6">
        <f>'MD SIR'!H4</f>
        <v>0</v>
      </c>
      <c r="C10" s="6">
        <f>'MD SIR'!H5</f>
        <v>0</v>
      </c>
      <c r="D10" s="6">
        <f>'MD SIR'!H3</f>
        <v>0</v>
      </c>
      <c r="E10" s="8">
        <f>'MD SIR'!H6</f>
        <v>0</v>
      </c>
    </row>
    <row r="11" spans="1:5" x14ac:dyDescent="0.25">
      <c r="A11" s="9" t="s">
        <v>20</v>
      </c>
      <c r="B11" s="6">
        <f>UNCLE!H4</f>
        <v>600</v>
      </c>
      <c r="C11" s="6">
        <f>UNCLE!H5</f>
        <v>-4500</v>
      </c>
      <c r="D11" s="6">
        <f>UNCLE!H3</f>
        <v>0</v>
      </c>
      <c r="E11" s="8">
        <f>UNCLE!H6</f>
        <v>5100</v>
      </c>
    </row>
    <row r="12" spans="1:5" x14ac:dyDescent="0.25">
      <c r="A12" s="10" t="s">
        <v>32</v>
      </c>
      <c r="B12" s="11">
        <f>SUM(B4:B11)</f>
        <v>139066</v>
      </c>
      <c r="C12" s="11">
        <f>SUM(C4:C11)</f>
        <v>166300</v>
      </c>
      <c r="D12" s="11">
        <f>SUM(D4:D11)</f>
        <v>-71051.55</v>
      </c>
      <c r="E12" s="11">
        <f>SUM(E4:E11)</f>
        <v>-98285.55</v>
      </c>
    </row>
    <row r="14" spans="1:5" x14ac:dyDescent="0.25">
      <c r="A14" s="4" t="s">
        <v>33</v>
      </c>
      <c r="B14" s="8">
        <f>E12</f>
        <v>-98285.55</v>
      </c>
    </row>
    <row r="16" spans="1:5" ht="15.75" x14ac:dyDescent="0.25">
      <c r="A16" s="12" t="s">
        <v>34</v>
      </c>
    </row>
    <row r="17" spans="1:2" x14ac:dyDescent="0.25">
      <c r="A17" s="4" t="s">
        <v>35</v>
      </c>
      <c r="B17" s="5">
        <v>-190651.55</v>
      </c>
    </row>
    <row r="18" spans="1:2" x14ac:dyDescent="0.25">
      <c r="A18" s="4" t="s">
        <v>36</v>
      </c>
      <c r="B18" s="6">
        <f>FUND!B10</f>
        <v>150000</v>
      </c>
    </row>
    <row r="19" spans="1:2" x14ac:dyDescent="0.25">
      <c r="A19" s="4" t="s">
        <v>37</v>
      </c>
      <c r="B19" s="6">
        <f>B12</f>
        <v>139066</v>
      </c>
    </row>
    <row r="20" spans="1:2" ht="15.75" x14ac:dyDescent="0.25">
      <c r="A20" s="4" t="s">
        <v>38</v>
      </c>
      <c r="B20" s="13">
        <f>B17-FUND!B10+B12</f>
        <v>-201585.55</v>
      </c>
    </row>
    <row r="22" spans="1:2" ht="15.75" x14ac:dyDescent="0.25">
      <c r="A22" s="12" t="s">
        <v>39</v>
      </c>
    </row>
    <row r="23" spans="1:2" x14ac:dyDescent="0.25">
      <c r="A23" s="4" t="s">
        <v>40</v>
      </c>
      <c r="B23" s="5">
        <v>119600</v>
      </c>
    </row>
    <row r="24" spans="1:2" ht="15.75" x14ac:dyDescent="0.25">
      <c r="A24" s="4" t="s">
        <v>41</v>
      </c>
      <c r="B24" s="14">
        <f>B23+FUND!B10-C12</f>
        <v>103300</v>
      </c>
    </row>
  </sheetData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MANNA</vt:lpstr>
      <vt:lpstr>OTHER</vt:lpstr>
      <vt:lpstr>SHAWON</vt:lpstr>
      <vt:lpstr>NASIR</vt:lpstr>
      <vt:lpstr>MAHFUZ</vt:lpstr>
      <vt:lpstr>JIHAD</vt:lpstr>
      <vt:lpstr>MD SIR</vt:lpstr>
      <vt:lpstr>UNCLE</vt:lpstr>
      <vt:lpstr>FUND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shabukta haider</cp:lastModifiedBy>
  <cp:lastPrinted>2026-08-09T10:38:41Z</cp:lastPrinted>
  <dcterms:created xsi:type="dcterms:W3CDTF">2026-06-28T04:32:33Z</dcterms:created>
  <dcterms:modified xsi:type="dcterms:W3CDTF">2026-08-09T11:43:04Z</dcterms:modified>
</cp:coreProperties>
</file>