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6" documentId="13_ncr:1_{6A9AD358-351B-4827-80B8-D1BE6D5D0AF5}" xr6:coauthVersionLast="47" xr6:coauthVersionMax="47" xr10:uidLastSave="{BF17EA0C-54F8-41C4-84D9-A33DFA22C8A2}"/>
  <bookViews>
    <workbookView xWindow="-120" yWindow="-120" windowWidth="15600" windowHeight="11040" firstSheet="4" activeTab="9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0" l="1"/>
  <c r="D11" i="10"/>
  <c r="C11" i="10"/>
  <c r="D10" i="10"/>
  <c r="D9" i="10"/>
  <c r="D8" i="10"/>
  <c r="D7" i="10"/>
  <c r="D6" i="10"/>
  <c r="D5" i="10"/>
  <c r="D12" i="10" s="1"/>
  <c r="D4" i="10"/>
  <c r="B10" i="9"/>
  <c r="H5" i="8"/>
  <c r="H4" i="8"/>
  <c r="H6" i="8" s="1"/>
  <c r="E11" i="10" s="1"/>
  <c r="H5" i="7"/>
  <c r="C10" i="10" s="1"/>
  <c r="H4" i="7"/>
  <c r="H6" i="7" s="1"/>
  <c r="E10" i="10" s="1"/>
  <c r="H5" i="6"/>
  <c r="C9" i="10" s="1"/>
  <c r="H4" i="6"/>
  <c r="B9" i="10" s="1"/>
  <c r="H5" i="5"/>
  <c r="C8" i="10" s="1"/>
  <c r="H4" i="5"/>
  <c r="B8" i="10" s="1"/>
  <c r="H5" i="4"/>
  <c r="C7" i="10" s="1"/>
  <c r="H4" i="4"/>
  <c r="H6" i="4" s="1"/>
  <c r="E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B4" i="10" s="1"/>
  <c r="B11" i="10" l="1"/>
  <c r="C12" i="10"/>
  <c r="B24" i="10" s="1"/>
  <c r="H6" i="2"/>
  <c r="E5" i="10" s="1"/>
  <c r="H6" i="5"/>
  <c r="E8" i="10" s="1"/>
  <c r="H6" i="6"/>
  <c r="E9" i="10" s="1"/>
  <c r="H6" i="3"/>
  <c r="E6" i="10" s="1"/>
  <c r="B7" i="10"/>
  <c r="B12" i="10" s="1"/>
  <c r="B10" i="10"/>
  <c r="H6" i="1"/>
  <c r="E4" i="10" s="1"/>
  <c r="E12" i="10" l="1"/>
  <c r="B14" i="10" s="1"/>
  <c r="B19" i="10"/>
  <c r="B20" i="10"/>
</calcChain>
</file>

<file path=xl/sharedStrings.xml><?xml version="1.0" encoding="utf-8"?>
<sst xmlns="http://schemas.openxmlformats.org/spreadsheetml/2006/main" count="458" uniqueCount="142">
  <si>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</si>
  <si>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</si>
  <si>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</si>
  <si>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</si>
  <si>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</si>
  <si>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</si>
  <si>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</si>
  <si>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</si>
  <si>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</si>
  <si>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</si>
  <si>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</si>
  <si>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</si>
  <si>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</si>
  <si>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</si>
  <si>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</si>
  <si>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</si>
  <si>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</si>
  <si>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</si>
  <si>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</si>
  <si>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</si>
  <si>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</si>
  <si>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</si>
  <si>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</si>
  <si>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</si>
  <si>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</si>
  <si>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</si>
  <si>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</si>
  <si>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</si>
  <si>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</si>
  <si>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</si>
  <si>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</si>
  <si>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</si>
  <si>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</si>
  <si>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</si>
  <si>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</si>
  <si>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</si>
  <si>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</si>
  <si>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</si>
  <si>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</si>
  <si>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</si>
  <si>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</si>
  <si>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</si>
  <si>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20.7.26</t>
  </si>
  <si>
    <t>LUNCH</t>
  </si>
  <si>
    <t>DO</t>
  </si>
  <si>
    <t>COURIER</t>
  </si>
  <si>
    <t>16.7.26</t>
  </si>
  <si>
    <t>FARE</t>
  </si>
  <si>
    <t>20.7.7.26</t>
  </si>
  <si>
    <t>BL</t>
  </si>
  <si>
    <t>BL INV-38/26, ELL-BD11017,</t>
  </si>
  <si>
    <t>EXPO BANGLA</t>
  </si>
  <si>
    <t>15.7.26</t>
  </si>
  <si>
    <t>IMPORT BL- SHA60712HQ</t>
  </si>
  <si>
    <t>SHA LOGISTICS</t>
  </si>
  <si>
    <t>14.7.26</t>
  </si>
  <si>
    <t>18.7.26</t>
  </si>
  <si>
    <t>17.7.26</t>
  </si>
  <si>
    <t>CO INV-129/26</t>
  </si>
  <si>
    <t>GUEST_TIFFIN</t>
  </si>
  <si>
    <t>GUEST FROM SHAOXING BINBO</t>
  </si>
  <si>
    <t xml:space="preserve">BL INV-142/26, WACA26070087, </t>
  </si>
  <si>
    <t>WAC LOGISTICS</t>
  </si>
  <si>
    <t>BL INV-129/26, SBLS0354, MR003039</t>
  </si>
  <si>
    <t>SAFESEA</t>
  </si>
  <si>
    <t>19.7.26</t>
  </si>
  <si>
    <t>CO_PAY</t>
  </si>
  <si>
    <t>PRINT</t>
  </si>
  <si>
    <t>PAPERX2</t>
  </si>
  <si>
    <t>STAMP</t>
  </si>
  <si>
    <t>STAMP INV-134/26</t>
  </si>
  <si>
    <t>BL INV-134/26, DACS024420</t>
  </si>
  <si>
    <t>SCAN GLOBAL</t>
  </si>
  <si>
    <t>BL INV-104/26, DACS03257317, NO. 7065</t>
  </si>
  <si>
    <t>SEKO FREIGHT</t>
  </si>
  <si>
    <t>12.7.26</t>
  </si>
  <si>
    <t>9.7.26</t>
  </si>
  <si>
    <t>UD</t>
  </si>
  <si>
    <t>UD 3/5</t>
  </si>
  <si>
    <t>STAMP INV-128/26, 6X500</t>
  </si>
  <si>
    <t>FASHION CARGO</t>
  </si>
  <si>
    <t>BL INV-128/26, PCL26070237, MR003380</t>
  </si>
  <si>
    <t>BL INV-135/26, BGLH261226, MR1003623</t>
  </si>
  <si>
    <t>B-GOLS LTD.</t>
  </si>
  <si>
    <t>UD 12/4</t>
  </si>
  <si>
    <t>FOC</t>
  </si>
  <si>
    <t>FOC UD 12.4, FLEECE FABRIC</t>
  </si>
  <si>
    <t>FOC UD 12/4, LACE FABRIC</t>
  </si>
  <si>
    <t>UD 12/5</t>
  </si>
  <si>
    <t>OFFICE_EXPENSE</t>
  </si>
  <si>
    <t>OFFICE UTILITY EXPENSE</t>
  </si>
  <si>
    <t>13.7.26</t>
  </si>
  <si>
    <t>WATER</t>
  </si>
  <si>
    <t>STAMP INV-134/26, 6X500</t>
  </si>
  <si>
    <t>BL INV-134/26, DACS021845</t>
  </si>
  <si>
    <t>UD 31/10</t>
  </si>
  <si>
    <t>FILTER</t>
  </si>
  <si>
    <t>SERVICE</t>
  </si>
  <si>
    <t>11.7.26</t>
  </si>
  <si>
    <t>UD 4/5</t>
  </si>
  <si>
    <t>8.7.26</t>
  </si>
  <si>
    <t>7.7.26</t>
  </si>
  <si>
    <t>MOBILE</t>
  </si>
  <si>
    <t>NET</t>
  </si>
  <si>
    <t>VAT</t>
  </si>
  <si>
    <t>MONTHLY_VAT</t>
  </si>
  <si>
    <t>5.7.26</t>
  </si>
  <si>
    <t>BATTERY</t>
  </si>
  <si>
    <t>RETURN</t>
  </si>
  <si>
    <t>A4</t>
  </si>
  <si>
    <t>BKASH</t>
  </si>
  <si>
    <t>FILTER KIT 3</t>
  </si>
  <si>
    <t>10.7.26</t>
  </si>
  <si>
    <t>ANTHROPIC</t>
  </si>
  <si>
    <t>MRG</t>
  </si>
  <si>
    <t>GUEST TIFFIN</t>
  </si>
  <si>
    <t>21.7.26</t>
  </si>
  <si>
    <t>RENEWAL</t>
  </si>
  <si>
    <t>TRADE LICENCE PURPOSE, AIT PAY RENEWAL</t>
  </si>
  <si>
    <t>KAS KNITWEAR</t>
  </si>
  <si>
    <t>KAS KNITTING</t>
  </si>
  <si>
    <t>ACCESSORIES</t>
  </si>
  <si>
    <t>BL INV-103/26, BGLH261100, MR1003585</t>
  </si>
  <si>
    <t>BGOLS</t>
  </si>
  <si>
    <t>6.7.26</t>
  </si>
  <si>
    <t>2.7.26</t>
  </si>
  <si>
    <t>BATTERY_WATER</t>
  </si>
  <si>
    <t xml:space="preserve">BL INV-101/26, BDS26050191, </t>
  </si>
  <si>
    <t>CF GLOBAL</t>
  </si>
  <si>
    <t>STAMP INV-138/26, 6X500</t>
  </si>
  <si>
    <t>EFL</t>
  </si>
  <si>
    <t>BL INV-138/26, S52026181347, M00022172</t>
  </si>
  <si>
    <t>UD 14/3</t>
  </si>
  <si>
    <t>CUSTOM</t>
  </si>
  <si>
    <t>FABRIC BONDING TIME EXTENSION</t>
  </si>
  <si>
    <t>BL INV-131/26, BGLH261445, MR1003645</t>
  </si>
  <si>
    <t>UD 7/8</t>
  </si>
  <si>
    <t>UD 17/1</t>
  </si>
  <si>
    <t>BL INV-139/26, CLAE26060034, NO. 208</t>
  </si>
  <si>
    <t>CONFREIGHT SERVICE</t>
  </si>
  <si>
    <t>K-TEX ERC RENEWAL</t>
  </si>
  <si>
    <t>22.7.26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</si>
</sst>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11" fillId="0" borderId="0" xfId="0" applyFont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workbookViewId="0">
      <selection activeCell="B15" sqref="B1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-15454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47</v>
      </c>
      <c r="D4" s="16">
        <v>320</v>
      </c>
      <c r="G4" s="4" t="s">
        <v>11</v>
      </c>
      <c r="H4" s="6">
        <f>INT(SUM(D4:D203))</f>
        <v>7255</v>
      </c>
      <c r="J4" t="s">
        <v>106</v>
      </c>
      <c r="L4">
        <v>2000</v>
      </c>
    </row>
    <row r="5" spans="1:12" x14ac:dyDescent="0.25">
      <c r="A5" t="s">
        <v>52</v>
      </c>
      <c r="B5" t="s">
        <v>47</v>
      </c>
      <c r="D5" s="16">
        <v>75</v>
      </c>
      <c r="G5" s="4" t="s">
        <v>12</v>
      </c>
      <c r="H5" s="6">
        <f>SUM(L4:L33)</f>
        <v>3000</v>
      </c>
      <c r="J5" t="s">
        <v>76</v>
      </c>
      <c r="K5" t="s">
        <v>108</v>
      </c>
      <c r="L5">
        <v>-10000</v>
      </c>
    </row>
    <row r="6" spans="1:12" ht="15.75" x14ac:dyDescent="0.25">
      <c r="A6" t="s">
        <v>56</v>
      </c>
      <c r="B6" t="s">
        <v>47</v>
      </c>
      <c r="D6" s="16">
        <v>120</v>
      </c>
      <c r="G6" s="7" t="s">
        <v>13</v>
      </c>
      <c r="H6" s="8">
        <f>H3+H4-H5</f>
        <v>-11199</v>
      </c>
      <c r="J6" t="s">
        <v>55</v>
      </c>
      <c r="L6">
        <v>1000</v>
      </c>
    </row>
    <row r="7" spans="1:12" x14ac:dyDescent="0.25">
      <c r="A7" t="s">
        <v>76</v>
      </c>
      <c r="B7" t="s">
        <v>47</v>
      </c>
      <c r="D7" s="16">
        <v>160</v>
      </c>
      <c r="J7" t="s">
        <v>116</v>
      </c>
      <c r="L7">
        <v>10000</v>
      </c>
    </row>
    <row r="8" spans="1:12" x14ac:dyDescent="0.25">
      <c r="A8" t="s">
        <v>100</v>
      </c>
      <c r="B8" t="s">
        <v>47</v>
      </c>
      <c r="D8" s="16">
        <v>60</v>
      </c>
    </row>
    <row r="9" spans="1:12" x14ac:dyDescent="0.25">
      <c r="A9" t="s">
        <v>101</v>
      </c>
      <c r="B9" t="s">
        <v>102</v>
      </c>
      <c r="D9" s="16">
        <v>1000</v>
      </c>
    </row>
    <row r="10" spans="1:12" x14ac:dyDescent="0.25">
      <c r="A10" t="s">
        <v>76</v>
      </c>
      <c r="B10" t="s">
        <v>47</v>
      </c>
      <c r="D10" s="16">
        <v>80</v>
      </c>
    </row>
    <row r="11" spans="1:12" x14ac:dyDescent="0.25">
      <c r="A11" t="s">
        <v>100</v>
      </c>
      <c r="B11" t="s">
        <v>47</v>
      </c>
      <c r="D11" s="16">
        <v>100</v>
      </c>
    </row>
    <row r="12" spans="1:12" x14ac:dyDescent="0.25">
      <c r="A12" t="s">
        <v>116</v>
      </c>
      <c r="B12" t="s">
        <v>47</v>
      </c>
      <c r="D12" s="16">
        <v>340</v>
      </c>
    </row>
    <row r="13" spans="1:12" x14ac:dyDescent="0.25">
      <c r="A13" t="s">
        <v>116</v>
      </c>
      <c r="B13" t="s">
        <v>133</v>
      </c>
      <c r="C13" t="s">
        <v>134</v>
      </c>
      <c r="D13" s="16">
        <v>3000</v>
      </c>
    </row>
    <row r="14" spans="1:12" x14ac:dyDescent="0.25">
      <c r="A14" t="s">
        <v>116</v>
      </c>
      <c r="B14" t="s">
        <v>117</v>
      </c>
      <c r="C14" t="s">
        <v>140</v>
      </c>
      <c r="D14" s="16">
        <v>2000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selection activeCell="A8" sqref="A8"/>
    </sheetView>
  </sheetViews>
  <sheetFormatPr defaultRowHeight="15" x14ac:dyDescent="0.25"/>
  <cols>
    <col min="1" max="1" width="10" customWidth="1"/>
    <col min="2" max="2" width="12.7109375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56</v>
      </c>
      <c r="B4" t="s">
        <v>59</v>
      </c>
      <c r="C4" t="s">
        <v>60</v>
      </c>
      <c r="D4" s="16">
        <v>1150</v>
      </c>
      <c r="G4" s="4" t="s">
        <v>11</v>
      </c>
      <c r="H4" s="6">
        <f>INT(SUM(D4:D203))</f>
        <v>14500</v>
      </c>
      <c r="J4" s="15" t="s">
        <v>76</v>
      </c>
      <c r="K4" s="15" t="s">
        <v>103</v>
      </c>
      <c r="L4" s="15">
        <v>1550</v>
      </c>
    </row>
    <row r="5" spans="1:12" x14ac:dyDescent="0.25">
      <c r="A5" t="s">
        <v>75</v>
      </c>
      <c r="B5" t="s">
        <v>96</v>
      </c>
      <c r="C5" t="s">
        <v>97</v>
      </c>
      <c r="D5" s="16">
        <v>800</v>
      </c>
      <c r="G5" s="4" t="s">
        <v>12</v>
      </c>
      <c r="H5" s="6">
        <f>SUM(L4:L33)</f>
        <v>14500</v>
      </c>
      <c r="J5" s="15" t="s">
        <v>76</v>
      </c>
      <c r="K5" s="15" t="s">
        <v>104</v>
      </c>
      <c r="L5" s="15">
        <v>11000</v>
      </c>
    </row>
    <row r="6" spans="1:12" ht="15.75" x14ac:dyDescent="0.25">
      <c r="A6" t="s">
        <v>76</v>
      </c>
      <c r="B6" t="s">
        <v>103</v>
      </c>
      <c r="D6" s="16">
        <v>1550</v>
      </c>
      <c r="G6" s="7" t="s">
        <v>13</v>
      </c>
      <c r="H6" s="8">
        <f>H3+H4-H5</f>
        <v>0</v>
      </c>
      <c r="J6" s="15" t="s">
        <v>75</v>
      </c>
      <c r="K6" s="15" t="s">
        <v>111</v>
      </c>
      <c r="L6" s="15">
        <v>800</v>
      </c>
    </row>
    <row r="7" spans="1:12" x14ac:dyDescent="0.25">
      <c r="A7" t="s">
        <v>76</v>
      </c>
      <c r="B7" t="s">
        <v>105</v>
      </c>
      <c r="D7" s="16">
        <v>11000</v>
      </c>
      <c r="J7" s="15" t="s">
        <v>56</v>
      </c>
      <c r="K7" s="15" t="s">
        <v>115</v>
      </c>
      <c r="L7" s="15">
        <v>1150</v>
      </c>
    </row>
    <row r="8" spans="1:12" x14ac:dyDescent="0.25">
      <c r="J8" s="15"/>
      <c r="K8" s="15"/>
      <c r="L8" s="15"/>
    </row>
    <row r="9" spans="1:12" x14ac:dyDescent="0.25">
      <c r="J9" s="15"/>
      <c r="K9" s="15"/>
      <c r="L9" s="15"/>
    </row>
    <row r="10" spans="1:12" x14ac:dyDescent="0.25">
      <c r="J10" s="15"/>
      <c r="K10" s="15"/>
      <c r="L10" s="15"/>
    </row>
    <row r="11" spans="1:12" x14ac:dyDescent="0.25">
      <c r="J11" s="15"/>
      <c r="K11" s="15"/>
      <c r="L11" s="15"/>
    </row>
    <row r="12" spans="1:12" x14ac:dyDescent="0.25">
      <c r="J12" s="15"/>
      <c r="K12" s="15"/>
      <c r="L12" s="15"/>
    </row>
    <row r="13" spans="1:12" x14ac:dyDescent="0.25">
      <c r="J13" s="15"/>
      <c r="K13" s="15"/>
      <c r="L13" s="15"/>
    </row>
    <row r="14" spans="1:12" x14ac:dyDescent="0.25">
      <c r="J14" s="15"/>
      <c r="K14" s="15"/>
      <c r="L14" s="15"/>
    </row>
    <row r="15" spans="1:12" x14ac:dyDescent="0.25">
      <c r="J15" s="15"/>
      <c r="K15" s="15"/>
      <c r="L15" s="15"/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workbookViewId="0">
      <selection activeCell="D7" sqref="D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-35638.550000000003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47</v>
      </c>
      <c r="D4" s="16">
        <v>50</v>
      </c>
      <c r="G4" s="4" t="s">
        <v>11</v>
      </c>
      <c r="H4" s="6">
        <f>INT(SUM(D4:D203))</f>
        <v>460</v>
      </c>
      <c r="J4" t="s">
        <v>106</v>
      </c>
      <c r="L4">
        <v>1000</v>
      </c>
    </row>
    <row r="5" spans="1:12" x14ac:dyDescent="0.25">
      <c r="A5" t="s">
        <v>55</v>
      </c>
      <c r="B5" t="s">
        <v>45</v>
      </c>
      <c r="D5" s="16">
        <v>50</v>
      </c>
      <c r="G5" s="4" t="s">
        <v>12</v>
      </c>
      <c r="H5" s="6">
        <f>SUM(L4:L33)</f>
        <v>3400</v>
      </c>
      <c r="J5" t="s">
        <v>101</v>
      </c>
      <c r="L5">
        <v>400</v>
      </c>
    </row>
    <row r="6" spans="1:12" ht="15.75" x14ac:dyDescent="0.25">
      <c r="A6" t="s">
        <v>124</v>
      </c>
      <c r="B6" t="s">
        <v>47</v>
      </c>
      <c r="D6" s="16">
        <v>180</v>
      </c>
      <c r="G6" s="7" t="s">
        <v>13</v>
      </c>
      <c r="H6" s="8">
        <f>H3+H4-H5</f>
        <v>-38578.550000000003</v>
      </c>
      <c r="J6" t="s">
        <v>100</v>
      </c>
      <c r="L6">
        <v>-8000</v>
      </c>
    </row>
    <row r="7" spans="1:12" x14ac:dyDescent="0.25">
      <c r="A7" t="s">
        <v>42</v>
      </c>
      <c r="B7" t="s">
        <v>47</v>
      </c>
      <c r="D7" s="16">
        <v>180</v>
      </c>
      <c r="J7" t="s">
        <v>76</v>
      </c>
      <c r="K7" t="s">
        <v>110</v>
      </c>
      <c r="L7">
        <v>2000</v>
      </c>
    </row>
    <row r="8" spans="1:12" x14ac:dyDescent="0.25">
      <c r="J8" t="s">
        <v>52</v>
      </c>
      <c r="K8" t="s">
        <v>113</v>
      </c>
      <c r="L8">
        <v>3000</v>
      </c>
    </row>
    <row r="9" spans="1:12" x14ac:dyDescent="0.25">
      <c r="J9" t="s">
        <v>57</v>
      </c>
      <c r="K9" t="s">
        <v>114</v>
      </c>
      <c r="L9">
        <v>5000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topLeftCell="A7" workbookViewId="0">
      <selection activeCell="D21" sqref="D21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-1379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57</v>
      </c>
      <c r="B4" t="s">
        <v>66</v>
      </c>
      <c r="C4" t="s">
        <v>58</v>
      </c>
      <c r="D4" s="16">
        <v>103</v>
      </c>
      <c r="G4" s="4" t="s">
        <v>11</v>
      </c>
      <c r="H4" s="6">
        <f>INT(SUM(D4:D203))</f>
        <v>2663</v>
      </c>
      <c r="J4" t="s">
        <v>100</v>
      </c>
      <c r="L4">
        <v>1000</v>
      </c>
    </row>
    <row r="5" spans="1:12" x14ac:dyDescent="0.25">
      <c r="A5" t="s">
        <v>46</v>
      </c>
      <c r="B5" t="s">
        <v>47</v>
      </c>
      <c r="D5" s="16">
        <v>110</v>
      </c>
      <c r="G5" s="4" t="s">
        <v>12</v>
      </c>
      <c r="H5" s="6">
        <f>SUM(L4:L33)</f>
        <v>2000</v>
      </c>
      <c r="J5" t="s">
        <v>76</v>
      </c>
      <c r="K5" t="s">
        <v>108</v>
      </c>
      <c r="L5">
        <v>-1000</v>
      </c>
    </row>
    <row r="6" spans="1:12" ht="15.75" x14ac:dyDescent="0.25">
      <c r="A6" t="s">
        <v>52</v>
      </c>
      <c r="B6" t="s">
        <v>47</v>
      </c>
      <c r="D6" s="16">
        <v>130</v>
      </c>
      <c r="G6" s="7" t="s">
        <v>13</v>
      </c>
      <c r="H6" s="8">
        <f>H3+H4-H5</f>
        <v>-716</v>
      </c>
      <c r="J6" t="s">
        <v>56</v>
      </c>
      <c r="L6">
        <v>1000</v>
      </c>
    </row>
    <row r="7" spans="1:12" x14ac:dyDescent="0.25">
      <c r="A7" t="s">
        <v>52</v>
      </c>
      <c r="B7" t="s">
        <v>43</v>
      </c>
      <c r="D7" s="16">
        <v>180</v>
      </c>
      <c r="J7" t="s">
        <v>116</v>
      </c>
      <c r="L7">
        <v>1000</v>
      </c>
    </row>
    <row r="8" spans="1:12" x14ac:dyDescent="0.25">
      <c r="A8" t="s">
        <v>55</v>
      </c>
      <c r="B8" t="s">
        <v>47</v>
      </c>
      <c r="D8" s="16">
        <v>110</v>
      </c>
    </row>
    <row r="9" spans="1:12" x14ac:dyDescent="0.25">
      <c r="A9" t="s">
        <v>75</v>
      </c>
      <c r="B9" t="s">
        <v>47</v>
      </c>
      <c r="D9" s="16">
        <v>100</v>
      </c>
    </row>
    <row r="10" spans="1:12" x14ac:dyDescent="0.25">
      <c r="A10" t="s">
        <v>75</v>
      </c>
      <c r="B10" t="s">
        <v>43</v>
      </c>
      <c r="D10" s="16">
        <v>220</v>
      </c>
    </row>
    <row r="11" spans="1:12" x14ac:dyDescent="0.25">
      <c r="A11" t="s">
        <v>76</v>
      </c>
      <c r="B11" t="s">
        <v>47</v>
      </c>
      <c r="D11" s="16">
        <v>110</v>
      </c>
    </row>
    <row r="12" spans="1:12" x14ac:dyDescent="0.25">
      <c r="A12" t="s">
        <v>100</v>
      </c>
      <c r="B12" t="s">
        <v>47</v>
      </c>
      <c r="D12" s="16">
        <v>90</v>
      </c>
    </row>
    <row r="13" spans="1:12" x14ac:dyDescent="0.25">
      <c r="A13" t="s">
        <v>106</v>
      </c>
      <c r="B13" t="s">
        <v>47</v>
      </c>
      <c r="D13" s="16">
        <v>110</v>
      </c>
    </row>
    <row r="14" spans="1:12" x14ac:dyDescent="0.25">
      <c r="A14" t="s">
        <v>106</v>
      </c>
      <c r="B14" t="s">
        <v>43</v>
      </c>
      <c r="D14" s="16">
        <v>190</v>
      </c>
    </row>
    <row r="15" spans="1:12" x14ac:dyDescent="0.25">
      <c r="A15" t="s">
        <v>124</v>
      </c>
      <c r="B15" t="s">
        <v>47</v>
      </c>
      <c r="D15" s="16">
        <v>210</v>
      </c>
    </row>
    <row r="16" spans="1:12" x14ac:dyDescent="0.25">
      <c r="A16" t="s">
        <v>101</v>
      </c>
      <c r="B16" t="s">
        <v>47</v>
      </c>
      <c r="D16" s="16">
        <v>130</v>
      </c>
    </row>
    <row r="17" spans="1:4" x14ac:dyDescent="0.25">
      <c r="A17" t="s">
        <v>125</v>
      </c>
      <c r="B17" t="s">
        <v>47</v>
      </c>
      <c r="D17" s="16">
        <v>110</v>
      </c>
    </row>
    <row r="18" spans="1:4" x14ac:dyDescent="0.25">
      <c r="A18" t="s">
        <v>116</v>
      </c>
      <c r="B18" t="s">
        <v>47</v>
      </c>
      <c r="D18" s="16">
        <v>120</v>
      </c>
    </row>
    <row r="19" spans="1:4" x14ac:dyDescent="0.25">
      <c r="A19" t="s">
        <v>116</v>
      </c>
      <c r="B19" t="s">
        <v>43</v>
      </c>
      <c r="D19" s="16">
        <v>220</v>
      </c>
    </row>
    <row r="20" spans="1:4" x14ac:dyDescent="0.25">
      <c r="A20" t="s">
        <v>42</v>
      </c>
      <c r="B20" t="s">
        <v>47</v>
      </c>
      <c r="D20" s="16">
        <v>310</v>
      </c>
    </row>
    <row r="21" spans="1:4" x14ac:dyDescent="0.25">
      <c r="A21" t="s">
        <v>65</v>
      </c>
      <c r="B21" t="s">
        <v>47</v>
      </c>
      <c r="D21" s="16">
        <v>110</v>
      </c>
    </row>
  </sheetData>
  <dataValidations count="1">
    <dataValidation type="list" allowBlank="1" sqref="B4:B12 B1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workbookViewId="0">
      <selection activeCell="A18" sqref="A18:D18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-4136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47</v>
      </c>
      <c r="D4" s="16">
        <v>100</v>
      </c>
      <c r="G4" s="4" t="s">
        <v>11</v>
      </c>
      <c r="H4" s="6">
        <f>INT(SUM(D4:D204))</f>
        <v>11285</v>
      </c>
      <c r="J4" t="s">
        <v>101</v>
      </c>
      <c r="K4" t="s">
        <v>77</v>
      </c>
      <c r="L4">
        <v>5000</v>
      </c>
    </row>
    <row r="5" spans="1:12" x14ac:dyDescent="0.25">
      <c r="A5" t="s">
        <v>52</v>
      </c>
      <c r="B5" t="s">
        <v>77</v>
      </c>
      <c r="C5" t="s">
        <v>78</v>
      </c>
      <c r="D5" s="16">
        <v>861.22</v>
      </c>
      <c r="G5" s="4" t="s">
        <v>12</v>
      </c>
      <c r="H5" s="6">
        <f>SUM(L4:L33)</f>
        <v>15000</v>
      </c>
      <c r="J5" t="s">
        <v>112</v>
      </c>
      <c r="L5">
        <v>10000</v>
      </c>
    </row>
    <row r="6" spans="1:12" ht="15.75" x14ac:dyDescent="0.25">
      <c r="A6" t="s">
        <v>55</v>
      </c>
      <c r="B6" t="s">
        <v>85</v>
      </c>
      <c r="C6" t="s">
        <v>86</v>
      </c>
      <c r="D6" s="16">
        <v>304.5</v>
      </c>
      <c r="G6" s="7" t="s">
        <v>13</v>
      </c>
      <c r="H6" s="8">
        <f>H3+H4-H5</f>
        <v>-7851</v>
      </c>
    </row>
    <row r="7" spans="1:12" x14ac:dyDescent="0.25">
      <c r="A7" t="s">
        <v>55</v>
      </c>
      <c r="B7" t="s">
        <v>85</v>
      </c>
      <c r="C7" t="s">
        <v>87</v>
      </c>
      <c r="D7" s="16">
        <v>304.5</v>
      </c>
    </row>
    <row r="8" spans="1:12" x14ac:dyDescent="0.25">
      <c r="A8" t="s">
        <v>52</v>
      </c>
      <c r="B8" t="s">
        <v>77</v>
      </c>
      <c r="C8" t="s">
        <v>88</v>
      </c>
      <c r="D8" s="16">
        <v>714.29</v>
      </c>
    </row>
    <row r="9" spans="1:12" x14ac:dyDescent="0.25">
      <c r="A9" t="s">
        <v>75</v>
      </c>
      <c r="B9" t="s">
        <v>77</v>
      </c>
      <c r="C9" t="s">
        <v>95</v>
      </c>
      <c r="D9" s="16">
        <v>842.86</v>
      </c>
    </row>
    <row r="10" spans="1:12" x14ac:dyDescent="0.25">
      <c r="A10" t="s">
        <v>98</v>
      </c>
      <c r="B10" t="s">
        <v>77</v>
      </c>
      <c r="C10" t="s">
        <v>99</v>
      </c>
      <c r="D10" s="16">
        <v>790.82</v>
      </c>
    </row>
    <row r="11" spans="1:12" x14ac:dyDescent="0.25">
      <c r="A11" t="s">
        <v>76</v>
      </c>
      <c r="B11" t="s">
        <v>117</v>
      </c>
      <c r="C11" t="s">
        <v>118</v>
      </c>
      <c r="D11" s="16">
        <v>2000</v>
      </c>
      <c r="E11" t="s">
        <v>119</v>
      </c>
    </row>
    <row r="12" spans="1:12" x14ac:dyDescent="0.25">
      <c r="A12" t="s">
        <v>76</v>
      </c>
      <c r="B12" t="s">
        <v>117</v>
      </c>
      <c r="C12" t="s">
        <v>118</v>
      </c>
      <c r="D12" s="16">
        <v>2040</v>
      </c>
      <c r="E12" t="s">
        <v>120</v>
      </c>
    </row>
    <row r="13" spans="1:12" x14ac:dyDescent="0.25">
      <c r="A13" t="s">
        <v>101</v>
      </c>
      <c r="B13" t="s">
        <v>121</v>
      </c>
      <c r="D13" s="16">
        <v>370</v>
      </c>
    </row>
    <row r="14" spans="1:12" x14ac:dyDescent="0.25">
      <c r="A14" t="s">
        <v>106</v>
      </c>
      <c r="B14" t="s">
        <v>47</v>
      </c>
      <c r="D14" s="16">
        <v>100</v>
      </c>
    </row>
    <row r="15" spans="1:12" x14ac:dyDescent="0.25">
      <c r="A15" t="s">
        <v>101</v>
      </c>
      <c r="B15" t="s">
        <v>77</v>
      </c>
      <c r="C15" t="s">
        <v>132</v>
      </c>
      <c r="D15" s="16">
        <v>714.29</v>
      </c>
    </row>
    <row r="16" spans="1:12" x14ac:dyDescent="0.25">
      <c r="A16" t="s">
        <v>116</v>
      </c>
      <c r="B16" t="s">
        <v>77</v>
      </c>
      <c r="C16" t="s">
        <v>136</v>
      </c>
      <c r="D16" s="16">
        <v>714.29</v>
      </c>
    </row>
    <row r="17" spans="1:4" x14ac:dyDescent="0.25">
      <c r="A17" t="s">
        <v>116</v>
      </c>
      <c r="B17" t="s">
        <v>77</v>
      </c>
      <c r="C17" t="s">
        <v>137</v>
      </c>
      <c r="D17" s="16">
        <v>714.29</v>
      </c>
    </row>
    <row r="18" spans="1:4" x14ac:dyDescent="0.25">
      <c r="A18" t="s">
        <v>55</v>
      </c>
      <c r="B18" t="s">
        <v>77</v>
      </c>
      <c r="C18" t="s">
        <v>84</v>
      </c>
      <c r="D18" s="16">
        <v>714.29</v>
      </c>
    </row>
  </sheetData>
  <dataValidations count="1">
    <dataValidation type="list" allowBlank="1" sqref="B12:B14 B4:B10 B16:B204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9"/>
  <sheetViews>
    <sheetView topLeftCell="D1" workbookViewId="0">
      <selection activeCell="L12" sqref="L12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-16067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43</v>
      </c>
      <c r="D4" s="17">
        <v>100</v>
      </c>
      <c r="G4" s="4" t="s">
        <v>11</v>
      </c>
      <c r="H4" s="6">
        <f>INT(SUM(D4:D202))</f>
        <v>79360</v>
      </c>
      <c r="J4" t="s">
        <v>106</v>
      </c>
      <c r="L4" s="17">
        <v>3000</v>
      </c>
    </row>
    <row r="5" spans="1:12" x14ac:dyDescent="0.25">
      <c r="A5" t="s">
        <v>44</v>
      </c>
      <c r="B5" t="s">
        <v>45</v>
      </c>
      <c r="D5" s="17">
        <v>45</v>
      </c>
      <c r="G5" s="4" t="s">
        <v>12</v>
      </c>
      <c r="H5" s="6">
        <f>SUM(L4:L31)</f>
        <v>76000</v>
      </c>
      <c r="J5" t="s">
        <v>106</v>
      </c>
      <c r="K5" t="s">
        <v>107</v>
      </c>
      <c r="L5" s="17">
        <v>500</v>
      </c>
    </row>
    <row r="6" spans="1:12" ht="15.75" x14ac:dyDescent="0.25">
      <c r="A6" t="s">
        <v>46</v>
      </c>
      <c r="B6" t="s">
        <v>47</v>
      </c>
      <c r="D6" s="17">
        <v>120</v>
      </c>
      <c r="G6" s="7" t="s">
        <v>13</v>
      </c>
      <c r="H6" s="8">
        <f>H3+H4-H5</f>
        <v>-12707</v>
      </c>
      <c r="J6" t="s">
        <v>100</v>
      </c>
      <c r="L6" s="17">
        <v>3000</v>
      </c>
    </row>
    <row r="7" spans="1:12" x14ac:dyDescent="0.25">
      <c r="A7" t="s">
        <v>48</v>
      </c>
      <c r="B7" t="s">
        <v>47</v>
      </c>
      <c r="D7" s="17">
        <v>200</v>
      </c>
      <c r="J7" t="s">
        <v>76</v>
      </c>
      <c r="K7" t="s">
        <v>109</v>
      </c>
      <c r="L7" s="17">
        <v>1000</v>
      </c>
    </row>
    <row r="8" spans="1:12" x14ac:dyDescent="0.25">
      <c r="A8" t="s">
        <v>42</v>
      </c>
      <c r="B8" t="s">
        <v>49</v>
      </c>
      <c r="C8" t="s">
        <v>50</v>
      </c>
      <c r="D8" s="17">
        <v>8500</v>
      </c>
      <c r="E8" t="s">
        <v>51</v>
      </c>
      <c r="J8" t="s">
        <v>75</v>
      </c>
      <c r="L8" s="17">
        <v>11000</v>
      </c>
    </row>
    <row r="9" spans="1:12" x14ac:dyDescent="0.25">
      <c r="A9" t="s">
        <v>42</v>
      </c>
      <c r="B9" t="s">
        <v>49</v>
      </c>
      <c r="C9" t="s">
        <v>138</v>
      </c>
      <c r="D9" s="17">
        <v>3000</v>
      </c>
      <c r="E9" t="s">
        <v>139</v>
      </c>
      <c r="J9" t="s">
        <v>52</v>
      </c>
      <c r="L9" s="17">
        <v>13000</v>
      </c>
    </row>
    <row r="10" spans="1:12" x14ac:dyDescent="0.25">
      <c r="A10" t="s">
        <v>52</v>
      </c>
      <c r="B10" t="s">
        <v>49</v>
      </c>
      <c r="C10" t="s">
        <v>53</v>
      </c>
      <c r="D10" s="17">
        <v>5500</v>
      </c>
      <c r="E10" t="s">
        <v>54</v>
      </c>
      <c r="J10" t="s">
        <v>46</v>
      </c>
      <c r="L10" s="17">
        <v>10000</v>
      </c>
    </row>
    <row r="11" spans="1:12" x14ac:dyDescent="0.25">
      <c r="A11" t="s">
        <v>46</v>
      </c>
      <c r="B11" t="s">
        <v>43</v>
      </c>
      <c r="D11" s="17">
        <v>100</v>
      </c>
      <c r="J11" t="s">
        <v>65</v>
      </c>
      <c r="L11" s="17">
        <v>18500</v>
      </c>
    </row>
    <row r="12" spans="1:12" x14ac:dyDescent="0.25">
      <c r="A12" t="s">
        <v>46</v>
      </c>
      <c r="B12" t="s">
        <v>49</v>
      </c>
      <c r="C12" t="s">
        <v>61</v>
      </c>
      <c r="D12" s="17">
        <v>3700</v>
      </c>
      <c r="E12" t="s">
        <v>62</v>
      </c>
      <c r="J12" t="s">
        <v>116</v>
      </c>
      <c r="L12" s="17">
        <v>16000</v>
      </c>
    </row>
    <row r="13" spans="1:12" x14ac:dyDescent="0.25">
      <c r="A13" t="s">
        <v>46</v>
      </c>
      <c r="B13" t="s">
        <v>49</v>
      </c>
      <c r="C13" t="s">
        <v>63</v>
      </c>
      <c r="D13" s="17">
        <v>6120</v>
      </c>
      <c r="E13" t="s">
        <v>64</v>
      </c>
    </row>
    <row r="14" spans="1:12" x14ac:dyDescent="0.25">
      <c r="A14" t="s">
        <v>65</v>
      </c>
      <c r="B14" t="s">
        <v>47</v>
      </c>
      <c r="D14" s="17">
        <v>210</v>
      </c>
    </row>
    <row r="15" spans="1:12" x14ac:dyDescent="0.25">
      <c r="A15" t="s">
        <v>65</v>
      </c>
      <c r="B15" t="s">
        <v>43</v>
      </c>
      <c r="D15" s="17">
        <v>100</v>
      </c>
    </row>
    <row r="16" spans="1:12" x14ac:dyDescent="0.25">
      <c r="A16" t="s">
        <v>65</v>
      </c>
      <c r="B16" t="s">
        <v>67</v>
      </c>
      <c r="D16" s="17">
        <v>40</v>
      </c>
    </row>
    <row r="17" spans="1:5" x14ac:dyDescent="0.25">
      <c r="A17" t="s">
        <v>65</v>
      </c>
      <c r="B17" t="s">
        <v>68</v>
      </c>
      <c r="D17" s="17">
        <v>960</v>
      </c>
    </row>
    <row r="18" spans="1:5" x14ac:dyDescent="0.25">
      <c r="A18" t="s">
        <v>65</v>
      </c>
      <c r="B18" t="s">
        <v>69</v>
      </c>
      <c r="C18" t="s">
        <v>70</v>
      </c>
      <c r="D18" s="17">
        <v>3000</v>
      </c>
      <c r="E18" t="s">
        <v>72</v>
      </c>
    </row>
    <row r="19" spans="1:5" x14ac:dyDescent="0.25">
      <c r="A19" t="s">
        <v>65</v>
      </c>
      <c r="B19" t="s">
        <v>49</v>
      </c>
      <c r="C19" t="s">
        <v>71</v>
      </c>
      <c r="D19" s="17">
        <v>2500</v>
      </c>
      <c r="E19" t="s">
        <v>72</v>
      </c>
    </row>
    <row r="20" spans="1:5" x14ac:dyDescent="0.25">
      <c r="A20" t="s">
        <v>52</v>
      </c>
      <c r="B20" t="s">
        <v>45</v>
      </c>
      <c r="D20" s="17">
        <v>45</v>
      </c>
    </row>
    <row r="21" spans="1:5" x14ac:dyDescent="0.25">
      <c r="A21" t="s">
        <v>52</v>
      </c>
      <c r="B21" t="s">
        <v>47</v>
      </c>
      <c r="D21" s="17">
        <v>60</v>
      </c>
    </row>
    <row r="22" spans="1:5" x14ac:dyDescent="0.25">
      <c r="A22" t="s">
        <v>52</v>
      </c>
      <c r="B22" t="s">
        <v>49</v>
      </c>
      <c r="C22" t="s">
        <v>73</v>
      </c>
      <c r="D22" s="17">
        <v>2000</v>
      </c>
      <c r="E22" t="s">
        <v>74</v>
      </c>
    </row>
    <row r="23" spans="1:5" x14ac:dyDescent="0.25">
      <c r="A23" t="s">
        <v>52</v>
      </c>
      <c r="B23" t="s">
        <v>43</v>
      </c>
      <c r="D23" s="17">
        <v>100</v>
      </c>
    </row>
    <row r="24" spans="1:5" x14ac:dyDescent="0.25">
      <c r="A24" t="s">
        <v>52</v>
      </c>
      <c r="B24" t="s">
        <v>47</v>
      </c>
      <c r="D24" s="17">
        <v>140</v>
      </c>
    </row>
    <row r="25" spans="1:5" x14ac:dyDescent="0.25">
      <c r="A25" t="s">
        <v>55</v>
      </c>
      <c r="B25" t="s">
        <v>67</v>
      </c>
      <c r="D25" s="17">
        <v>20</v>
      </c>
    </row>
    <row r="26" spans="1:5" x14ac:dyDescent="0.25">
      <c r="A26" t="s">
        <v>55</v>
      </c>
      <c r="B26" t="s">
        <v>47</v>
      </c>
      <c r="D26" s="17">
        <v>120</v>
      </c>
    </row>
    <row r="27" spans="1:5" x14ac:dyDescent="0.25">
      <c r="A27" t="s">
        <v>55</v>
      </c>
      <c r="B27" t="s">
        <v>43</v>
      </c>
      <c r="D27" s="17">
        <v>100</v>
      </c>
    </row>
    <row r="28" spans="1:5" x14ac:dyDescent="0.25">
      <c r="A28" t="s">
        <v>55</v>
      </c>
      <c r="B28" t="s">
        <v>69</v>
      </c>
      <c r="C28" t="s">
        <v>79</v>
      </c>
      <c r="D28" s="17">
        <v>3000</v>
      </c>
      <c r="E28" t="s">
        <v>80</v>
      </c>
    </row>
    <row r="29" spans="1:5" x14ac:dyDescent="0.25">
      <c r="A29" t="s">
        <v>55</v>
      </c>
      <c r="B29" t="s">
        <v>49</v>
      </c>
      <c r="C29" t="s">
        <v>81</v>
      </c>
      <c r="D29" s="17">
        <v>5000</v>
      </c>
      <c r="E29" t="s">
        <v>80</v>
      </c>
    </row>
    <row r="30" spans="1:5" x14ac:dyDescent="0.25">
      <c r="A30" t="s">
        <v>55</v>
      </c>
      <c r="B30" t="s">
        <v>49</v>
      </c>
      <c r="C30" t="s">
        <v>82</v>
      </c>
      <c r="D30" s="17">
        <v>7880</v>
      </c>
      <c r="E30" t="s">
        <v>83</v>
      </c>
    </row>
    <row r="31" spans="1:5" x14ac:dyDescent="0.25">
      <c r="A31" t="s">
        <v>91</v>
      </c>
      <c r="B31" t="s">
        <v>47</v>
      </c>
      <c r="D31" s="17">
        <v>160</v>
      </c>
    </row>
    <row r="32" spans="1:5" x14ac:dyDescent="0.25">
      <c r="A32" t="s">
        <v>91</v>
      </c>
      <c r="B32" t="s">
        <v>43</v>
      </c>
      <c r="D32" s="17">
        <v>100</v>
      </c>
    </row>
    <row r="33" spans="1:5" x14ac:dyDescent="0.25">
      <c r="A33" t="s">
        <v>75</v>
      </c>
      <c r="B33" t="s">
        <v>47</v>
      </c>
      <c r="D33" s="17">
        <v>170</v>
      </c>
    </row>
    <row r="34" spans="1:5" x14ac:dyDescent="0.25">
      <c r="A34" t="s">
        <v>75</v>
      </c>
      <c r="B34" t="s">
        <v>43</v>
      </c>
      <c r="D34" s="17">
        <v>100</v>
      </c>
    </row>
    <row r="35" spans="1:5" x14ac:dyDescent="0.25">
      <c r="A35" t="s">
        <v>91</v>
      </c>
      <c r="B35" t="s">
        <v>92</v>
      </c>
      <c r="D35" s="17">
        <v>100</v>
      </c>
    </row>
    <row r="36" spans="1:5" x14ac:dyDescent="0.25">
      <c r="A36" t="s">
        <v>91</v>
      </c>
      <c r="B36" t="s">
        <v>45</v>
      </c>
      <c r="D36" s="16">
        <v>50</v>
      </c>
    </row>
    <row r="37" spans="1:5" x14ac:dyDescent="0.25">
      <c r="A37" t="s">
        <v>91</v>
      </c>
      <c r="B37" t="s">
        <v>69</v>
      </c>
      <c r="C37" t="s">
        <v>93</v>
      </c>
      <c r="D37" s="17">
        <v>3000</v>
      </c>
      <c r="E37" t="s">
        <v>72</v>
      </c>
    </row>
    <row r="38" spans="1:5" x14ac:dyDescent="0.25">
      <c r="A38" t="s">
        <v>91</v>
      </c>
      <c r="B38" t="s">
        <v>49</v>
      </c>
      <c r="C38" t="s">
        <v>94</v>
      </c>
      <c r="D38" s="17">
        <v>2500</v>
      </c>
      <c r="E38" t="s">
        <v>72</v>
      </c>
    </row>
    <row r="39" spans="1:5" x14ac:dyDescent="0.25">
      <c r="A39" t="s">
        <v>98</v>
      </c>
      <c r="B39" t="s">
        <v>68</v>
      </c>
      <c r="D39" s="17">
        <v>960</v>
      </c>
    </row>
    <row r="40" spans="1:5" x14ac:dyDescent="0.25">
      <c r="A40" t="s">
        <v>100</v>
      </c>
      <c r="B40" t="s">
        <v>45</v>
      </c>
      <c r="D40" s="17">
        <v>50</v>
      </c>
    </row>
    <row r="41" spans="1:5" x14ac:dyDescent="0.25">
      <c r="A41" t="s">
        <v>100</v>
      </c>
      <c r="B41" t="s">
        <v>47</v>
      </c>
      <c r="D41" s="17">
        <v>250</v>
      </c>
    </row>
    <row r="42" spans="1:5" x14ac:dyDescent="0.25">
      <c r="A42" t="s">
        <v>100</v>
      </c>
      <c r="B42" t="s">
        <v>43</v>
      </c>
      <c r="D42" s="17">
        <v>100</v>
      </c>
    </row>
    <row r="43" spans="1:5" x14ac:dyDescent="0.25">
      <c r="A43" t="s">
        <v>100</v>
      </c>
      <c r="B43" t="s">
        <v>121</v>
      </c>
      <c r="D43" s="17">
        <v>120</v>
      </c>
    </row>
    <row r="44" spans="1:5" x14ac:dyDescent="0.25">
      <c r="A44" t="s">
        <v>100</v>
      </c>
      <c r="B44" t="s">
        <v>49</v>
      </c>
      <c r="C44" t="s">
        <v>122</v>
      </c>
      <c r="D44" s="17">
        <v>1500</v>
      </c>
      <c r="E44" t="s">
        <v>123</v>
      </c>
    </row>
    <row r="45" spans="1:5" x14ac:dyDescent="0.25">
      <c r="A45" t="s">
        <v>101</v>
      </c>
      <c r="B45" t="s">
        <v>126</v>
      </c>
      <c r="D45" s="17">
        <v>250</v>
      </c>
    </row>
    <row r="46" spans="1:5" x14ac:dyDescent="0.25">
      <c r="A46" t="s">
        <v>101</v>
      </c>
      <c r="B46" t="s">
        <v>45</v>
      </c>
      <c r="D46" s="17">
        <v>50</v>
      </c>
    </row>
    <row r="47" spans="1:5" x14ac:dyDescent="0.25">
      <c r="A47" t="s">
        <v>101</v>
      </c>
      <c r="B47" t="s">
        <v>47</v>
      </c>
      <c r="D47" s="17">
        <v>60</v>
      </c>
    </row>
    <row r="48" spans="1:5" x14ac:dyDescent="0.25">
      <c r="A48" t="s">
        <v>124</v>
      </c>
      <c r="B48" t="s">
        <v>47</v>
      </c>
      <c r="D48" s="17">
        <v>130</v>
      </c>
    </row>
    <row r="49" spans="1:5" x14ac:dyDescent="0.25">
      <c r="A49" t="s">
        <v>124</v>
      </c>
      <c r="B49" t="s">
        <v>43</v>
      </c>
      <c r="D49" s="17">
        <v>100</v>
      </c>
    </row>
    <row r="50" spans="1:5" x14ac:dyDescent="0.25">
      <c r="A50" t="s">
        <v>124</v>
      </c>
      <c r="B50" t="s">
        <v>49</v>
      </c>
      <c r="C50" t="s">
        <v>127</v>
      </c>
      <c r="D50" s="17">
        <v>2000</v>
      </c>
      <c r="E50" t="s">
        <v>128</v>
      </c>
    </row>
    <row r="51" spans="1:5" x14ac:dyDescent="0.25">
      <c r="A51" t="s">
        <v>106</v>
      </c>
      <c r="B51" t="s">
        <v>45</v>
      </c>
      <c r="D51" s="17">
        <v>50</v>
      </c>
    </row>
    <row r="52" spans="1:5" x14ac:dyDescent="0.25">
      <c r="A52" t="s">
        <v>106</v>
      </c>
      <c r="B52" t="s">
        <v>47</v>
      </c>
      <c r="D52" s="17">
        <v>60</v>
      </c>
    </row>
    <row r="53" spans="1:5" x14ac:dyDescent="0.25">
      <c r="A53" t="s">
        <v>106</v>
      </c>
      <c r="B53" t="s">
        <v>43</v>
      </c>
      <c r="D53" s="17">
        <v>100</v>
      </c>
    </row>
    <row r="54" spans="1:5" x14ac:dyDescent="0.25">
      <c r="A54" t="s">
        <v>106</v>
      </c>
      <c r="B54" t="s">
        <v>47</v>
      </c>
      <c r="D54" s="17">
        <v>150</v>
      </c>
    </row>
    <row r="55" spans="1:5" x14ac:dyDescent="0.25">
      <c r="A55" t="s">
        <v>106</v>
      </c>
      <c r="B55" t="s">
        <v>69</v>
      </c>
      <c r="C55" t="s">
        <v>129</v>
      </c>
      <c r="D55" s="17">
        <v>3000</v>
      </c>
      <c r="E55" t="s">
        <v>130</v>
      </c>
    </row>
    <row r="56" spans="1:5" x14ac:dyDescent="0.25">
      <c r="A56" t="s">
        <v>106</v>
      </c>
      <c r="B56" t="s">
        <v>49</v>
      </c>
      <c r="C56" t="s">
        <v>131</v>
      </c>
      <c r="D56" s="17">
        <v>2000</v>
      </c>
      <c r="E56" t="s">
        <v>130</v>
      </c>
    </row>
    <row r="57" spans="1:5" x14ac:dyDescent="0.25">
      <c r="A57" t="s">
        <v>116</v>
      </c>
      <c r="B57" t="s">
        <v>43</v>
      </c>
      <c r="D57" s="17">
        <v>100</v>
      </c>
    </row>
    <row r="58" spans="1:5" x14ac:dyDescent="0.25">
      <c r="A58" t="s">
        <v>116</v>
      </c>
      <c r="B58" t="s">
        <v>47</v>
      </c>
      <c r="D58" s="17">
        <v>90</v>
      </c>
    </row>
    <row r="59" spans="1:5" x14ac:dyDescent="0.25">
      <c r="A59" t="s">
        <v>116</v>
      </c>
      <c r="B59" t="s">
        <v>49</v>
      </c>
      <c r="C59" t="s">
        <v>135</v>
      </c>
      <c r="D59" s="17">
        <v>9400</v>
      </c>
      <c r="E59" t="s">
        <v>123</v>
      </c>
    </row>
  </sheetData>
  <dataValidations count="1">
    <dataValidation type="list" allowBlank="1" sqref="B4:B30 B31:B202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workbookViewId="0">
      <selection activeCell="D4" sqref="D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-10000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89</v>
      </c>
      <c r="C4" t="s">
        <v>90</v>
      </c>
      <c r="D4" s="16">
        <v>10000</v>
      </c>
      <c r="G4" s="4" t="s">
        <v>11</v>
      </c>
      <c r="H4" s="6">
        <f>INT(SUM(D4:D203))</f>
        <v>10000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B6" sqref="B6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55</v>
      </c>
      <c r="B4">
        <v>100000</v>
      </c>
    </row>
    <row r="5" spans="1:2" x14ac:dyDescent="0.25">
      <c r="A5" t="s">
        <v>141</v>
      </c>
      <c r="B5">
        <v>100000</v>
      </c>
    </row>
    <row r="10" spans="1:2" x14ac:dyDescent="0.25">
      <c r="A10" s="4" t="s">
        <v>24</v>
      </c>
      <c r="B10" s="8">
        <f>SUM(B4:B9)</f>
        <v>200000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workbookViewId="0">
      <selection activeCell="B24" sqref="B24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7255</v>
      </c>
      <c r="C4" s="6">
        <f>MANNA!H5</f>
        <v>3000</v>
      </c>
      <c r="D4" s="6">
        <f>MANNA!H3</f>
        <v>-15454</v>
      </c>
      <c r="E4" s="8">
        <f>MANNA!H6</f>
        <v>-11199</v>
      </c>
    </row>
    <row r="5" spans="1:5" x14ac:dyDescent="0.25">
      <c r="A5" s="9" t="s">
        <v>14</v>
      </c>
      <c r="B5" s="6">
        <f>OTHER!H4</f>
        <v>14500</v>
      </c>
      <c r="C5" s="6">
        <f>OTHER!H5</f>
        <v>14500</v>
      </c>
      <c r="D5" s="6">
        <f>OTHER!H3</f>
        <v>0</v>
      </c>
      <c r="E5" s="8">
        <f>OTHER!H6</f>
        <v>0</v>
      </c>
    </row>
    <row r="6" spans="1:5" x14ac:dyDescent="0.25">
      <c r="A6" s="9" t="s">
        <v>15</v>
      </c>
      <c r="B6" s="6">
        <f>SHAWON!H4</f>
        <v>460</v>
      </c>
      <c r="C6" s="6">
        <f>SHAWON!H5</f>
        <v>3400</v>
      </c>
      <c r="D6" s="6">
        <f>SHAWON!H3</f>
        <v>-35638.550000000003</v>
      </c>
      <c r="E6" s="8">
        <f>SHAWON!H6</f>
        <v>-38578.550000000003</v>
      </c>
    </row>
    <row r="7" spans="1:5" x14ac:dyDescent="0.25">
      <c r="A7" s="9" t="s">
        <v>16</v>
      </c>
      <c r="B7" s="6">
        <f>NASIR!H4</f>
        <v>2663</v>
      </c>
      <c r="C7" s="6">
        <f>NASIR!H5</f>
        <v>2000</v>
      </c>
      <c r="D7" s="6">
        <f>NASIR!H3</f>
        <v>-1379</v>
      </c>
      <c r="E7" s="8">
        <f>NASIR!H6</f>
        <v>-716</v>
      </c>
    </row>
    <row r="8" spans="1:5" x14ac:dyDescent="0.25">
      <c r="A8" s="9" t="s">
        <v>17</v>
      </c>
      <c r="B8" s="6">
        <f>MAHFUZ!H4</f>
        <v>11285</v>
      </c>
      <c r="C8" s="6">
        <f>MAHFUZ!H5</f>
        <v>15000</v>
      </c>
      <c r="D8" s="6">
        <f>MAHFUZ!H3</f>
        <v>-4136</v>
      </c>
      <c r="E8" s="8">
        <f>MAHFUZ!H6</f>
        <v>-7851</v>
      </c>
    </row>
    <row r="9" spans="1:5" x14ac:dyDescent="0.25">
      <c r="A9" s="9" t="s">
        <v>18</v>
      </c>
      <c r="B9" s="6">
        <f>JIHAD!H4</f>
        <v>79360</v>
      </c>
      <c r="C9" s="6">
        <f>JIHAD!H5</f>
        <v>76000</v>
      </c>
      <c r="D9" s="6">
        <f>JIHAD!H3</f>
        <v>-16067</v>
      </c>
      <c r="E9" s="8">
        <f>JIHAD!H6</f>
        <v>-12707</v>
      </c>
    </row>
    <row r="10" spans="1:5" x14ac:dyDescent="0.25">
      <c r="A10" s="9" t="s">
        <v>19</v>
      </c>
      <c r="B10" s="6">
        <f>'MD SIR'!H4</f>
        <v>0</v>
      </c>
      <c r="C10" s="6">
        <f>'MD SIR'!H5</f>
        <v>0</v>
      </c>
      <c r="D10" s="6">
        <f>'MD SIR'!H3</f>
        <v>0</v>
      </c>
      <c r="E10" s="8">
        <f>'MD SIR'!H6</f>
        <v>0</v>
      </c>
    </row>
    <row r="11" spans="1:5" x14ac:dyDescent="0.25">
      <c r="A11" s="9" t="s">
        <v>20</v>
      </c>
      <c r="B11" s="6">
        <f>UNCLE!H4</f>
        <v>10000</v>
      </c>
      <c r="C11" s="6">
        <f>UNCLE!H5</f>
        <v>0</v>
      </c>
      <c r="D11" s="6">
        <f>UNCLE!H3</f>
        <v>-10000</v>
      </c>
      <c r="E11" s="8">
        <f>UNCLE!H6</f>
        <v>0</v>
      </c>
    </row>
    <row r="12" spans="1:5" x14ac:dyDescent="0.25">
      <c r="A12" s="10" t="s">
        <v>32</v>
      </c>
      <c r="B12" s="11">
        <f>SUM(B4:B11)</f>
        <v>125523</v>
      </c>
      <c r="C12" s="11">
        <f>SUM(C4:C11)</f>
        <v>113900</v>
      </c>
      <c r="D12" s="11">
        <f>SUM(D4:D11)</f>
        <v>-82674.55</v>
      </c>
      <c r="E12" s="11">
        <f>SUM(E4:E11)</f>
        <v>-71051.55</v>
      </c>
    </row>
    <row r="14" spans="1:5" x14ac:dyDescent="0.25">
      <c r="A14" s="4" t="s">
        <v>33</v>
      </c>
      <c r="B14" s="8">
        <f>E12</f>
        <v>-71051.55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-116174.55</v>
      </c>
    </row>
    <row r="18" spans="1:2" x14ac:dyDescent="0.25">
      <c r="A18" s="4" t="s">
        <v>36</v>
      </c>
      <c r="B18" s="6">
        <f>FUND!B10</f>
        <v>200000</v>
      </c>
    </row>
    <row r="19" spans="1:2" x14ac:dyDescent="0.25">
      <c r="A19" s="4" t="s">
        <v>37</v>
      </c>
      <c r="B19" s="6">
        <f>B12</f>
        <v>125523</v>
      </c>
    </row>
    <row r="20" spans="1:2" ht="15.75" x14ac:dyDescent="0.25">
      <c r="A20" s="4" t="s">
        <v>38</v>
      </c>
      <c r="B20" s="13">
        <f>B17-FUND!B10+B12</f>
        <v>-190651.55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33500</v>
      </c>
    </row>
    <row r="24" spans="1:2" ht="15.75" x14ac:dyDescent="0.25">
      <c r="A24" s="4" t="s">
        <v>41</v>
      </c>
      <c r="B24" s="14">
        <f>B23+FUND!B10-C12</f>
        <v>119600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2026-07-22T07:27:51Z</cp:lastPrinted>
  <dcterms:created xsi:type="dcterms:W3CDTF">2026-06-28T04:32:33Z</dcterms:created>
  <dcterms:modified xsi:type="dcterms:W3CDTF">2026-07-22T07:28:10Z</dcterms:modified>
</cp:coreProperties>
</file>