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https://d.docs.live.net/39d4d1756188c0e2/Desktop/Documents/BILL ALL/WEEKLY BILLS/"/>
    </mc:Choice>
  </mc:AlternateContent>
  <xr:revisionPtr revIDLastSave="93" documentId="11_C11B25EBCFFB7843FEE7D631723F7AAFD0C7A25A" xr6:coauthVersionLast="47" xr6:coauthVersionMax="47" xr10:uidLastSave="{013F534E-BC30-4E4C-88BA-631B9F7FCD36}"/>
  <bookViews>
    <workbookView xWindow="-120" yWindow="-120" windowWidth="15600" windowHeight="11040" firstSheet="1" activeTab="5" xr2:uid="{00000000-000D-0000-FFFF-FFFF00000000}"/>
  </bookViews>
  <sheets>
    <sheet name="FUND" sheetId="9" r:id="rId1"/>
    <sheet name="MANNA" sheetId="1" r:id="rId2"/>
    <sheet name="OTHER" sheetId="2" r:id="rId3"/>
    <sheet name="SHAWON" sheetId="3" r:id="rId4"/>
    <sheet name="NASIR" sheetId="4" r:id="rId5"/>
    <sheet name="MAHFUZ" sheetId="5" r:id="rId6"/>
    <sheet name="JIHAD" sheetId="6" r:id="rId7"/>
    <sheet name="MD SIR" sheetId="7" r:id="rId8"/>
    <sheet name="UNCLE" sheetId="8" r:id="rId9"/>
    <sheet name="SUMMARY" sheetId="10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1" i="10" l="1"/>
  <c r="D10" i="10"/>
  <c r="D9" i="10"/>
  <c r="D8" i="10"/>
  <c r="D7" i="10"/>
  <c r="D6" i="10"/>
  <c r="D5" i="10"/>
  <c r="D4" i="10"/>
  <c r="D12" i="10" s="1"/>
  <c r="B10" i="9"/>
  <c r="H5" i="8"/>
  <c r="C11" i="10" s="1"/>
  <c r="H4" i="8"/>
  <c r="B11" i="10" s="1"/>
  <c r="H5" i="7"/>
  <c r="C10" i="10" s="1"/>
  <c r="H4" i="7"/>
  <c r="B10" i="10" s="1"/>
  <c r="H5" i="6"/>
  <c r="C9" i="10" s="1"/>
  <c r="H4" i="6"/>
  <c r="H6" i="6" s="1"/>
  <c r="E9" i="10" s="1"/>
  <c r="H5" i="5"/>
  <c r="C8" i="10" s="1"/>
  <c r="H4" i="5"/>
  <c r="B8" i="10" s="1"/>
  <c r="H5" i="4"/>
  <c r="C7" i="10" s="1"/>
  <c r="H4" i="4"/>
  <c r="B7" i="10" s="1"/>
  <c r="H5" i="3"/>
  <c r="C6" i="10" s="1"/>
  <c r="H4" i="3"/>
  <c r="B6" i="10" s="1"/>
  <c r="H5" i="2"/>
  <c r="C5" i="10" s="1"/>
  <c r="H4" i="2"/>
  <c r="B5" i="10" s="1"/>
  <c r="H5" i="1"/>
  <c r="C4" i="10" s="1"/>
  <c r="H4" i="1"/>
  <c r="H6" i="1" s="1"/>
  <c r="E4" i="10" s="1"/>
  <c r="C12" i="10" l="1"/>
  <c r="B24" i="10" s="1"/>
  <c r="H6" i="3"/>
  <c r="E6" i="10" s="1"/>
  <c r="H6" i="7"/>
  <c r="E10" i="10" s="1"/>
  <c r="B9" i="10"/>
  <c r="H6" i="4"/>
  <c r="E7" i="10" s="1"/>
  <c r="B4" i="10"/>
  <c r="H6" i="5"/>
  <c r="E8" i="10" s="1"/>
  <c r="B18" i="10"/>
  <c r="H6" i="8"/>
  <c r="E11" i="10" s="1"/>
  <c r="H6" i="2"/>
  <c r="E5" i="10" s="1"/>
  <c r="B12" i="10" l="1"/>
  <c r="B19" i="10" s="1"/>
  <c r="E12" i="10"/>
  <c r="B14" i="10" s="1"/>
  <c r="B20" i="10" l="1"/>
</calcChain>
</file>

<file path=xl/sharedStrings.xml><?xml version="1.0" encoding="utf-8"?>
<sst xmlns="http://schemas.openxmlformats.org/spreadsheetml/2006/main" count="285" uniqueCount="91">
  <si>
    <t>MANNA</t>
  </si>
  <si>
    <t>Yellow = you type. White = auto.</t>
  </si>
  <si>
    <t>DATE</t>
  </si>
  <si>
    <t>TYPE</t>
  </si>
  <si>
    <t>PARTICULAR</t>
  </si>
  <si>
    <t>AMOUNT</t>
  </si>
  <si>
    <t>COMPANY</t>
  </si>
  <si>
    <t>PREVIOUS DUE</t>
  </si>
  <si>
    <t>ADV DATE</t>
  </si>
  <si>
    <t>ADV PARTICULAR</t>
  </si>
  <si>
    <t>ADV AMOUNT</t>
  </si>
  <si>
    <t>TOTAL BILL</t>
  </si>
  <si>
    <t>ADVANCE TAKEN</t>
  </si>
  <si>
    <t>CURRENT DUE</t>
  </si>
  <si>
    <t>OTHER</t>
  </si>
  <si>
    <t>SHAWON</t>
  </si>
  <si>
    <t>NASIR</t>
  </si>
  <si>
    <t>MAHFUZ</t>
  </si>
  <si>
    <t>JIHAD</t>
  </si>
  <si>
    <t>MD SIR</t>
  </si>
  <si>
    <t>UNCLE</t>
  </si>
  <si>
    <t>FUND — given by Wouliour vai</t>
  </si>
  <si>
    <t>FUND DATE</t>
  </si>
  <si>
    <t>FUND AMOUNT</t>
  </si>
  <si>
    <t>TOTAL FUND</t>
  </si>
  <si>
    <t>SUMMARY — this bill set</t>
  </si>
  <si>
    <t>100% automatic (except the two yellow carry cells).</t>
  </si>
  <si>
    <t>Account</t>
  </si>
  <si>
    <t>Bill</t>
  </si>
  <si>
    <t>Advance</t>
  </si>
  <si>
    <t>Previous due</t>
  </si>
  <si>
    <t>Current due</t>
  </si>
  <si>
    <t>TOTAL</t>
  </si>
  <si>
    <t>MEMBER DUE (held by all)</t>
  </si>
  <si>
    <t>WOULIOUR VAI — running statement</t>
  </si>
  <si>
    <t>Opening balance owed</t>
  </si>
  <si>
    <t>New fund this set</t>
  </si>
  <si>
    <t>Bills submitted this set</t>
  </si>
  <si>
    <t>Closing balance owed</t>
  </si>
  <si>
    <t>CASH IN HAND — running</t>
  </si>
  <si>
    <t>Previous cash in hand</t>
  </si>
  <si>
    <t>Cash in hand</t>
  </si>
  <si>
    <t>30.06.26</t>
  </si>
  <si>
    <t>OFFICE MAINTANANCE/OFFICE EXPENCE</t>
  </si>
  <si>
    <t>29.6.26</t>
  </si>
  <si>
    <t>OFFICE_EXPENSE</t>
  </si>
  <si>
    <t>25.6.26</t>
  </si>
  <si>
    <t>BL</t>
  </si>
  <si>
    <t>RECOVERY DATA</t>
  </si>
  <si>
    <t>CASH</t>
  </si>
  <si>
    <t>28.6.26</t>
  </si>
  <si>
    <t>BASINE PIPE+TONER</t>
  </si>
  <si>
    <t>30.6.26</t>
  </si>
  <si>
    <t>UD</t>
  </si>
  <si>
    <t>CURRENT UNCLE</t>
  </si>
  <si>
    <t xml:space="preserve">PERSONAL </t>
  </si>
  <si>
    <t>MD SIR HISHAB</t>
  </si>
  <si>
    <t>ADJUSTMENT</t>
  </si>
  <si>
    <t>24.6.26</t>
  </si>
  <si>
    <t>FARE</t>
  </si>
  <si>
    <t>MOBILE</t>
  </si>
  <si>
    <t>MOBILE + NET</t>
  </si>
  <si>
    <t>MOBILE+NET</t>
  </si>
  <si>
    <t>REPAIR BASIN</t>
  </si>
  <si>
    <t>REPAIR</t>
  </si>
  <si>
    <t>27.6.26</t>
  </si>
  <si>
    <t>23.6.26</t>
  </si>
  <si>
    <t>IMPORT</t>
  </si>
  <si>
    <t>IMPORT FABRICS 709, FLC, MR SIRAJ, WIN LEST</t>
  </si>
  <si>
    <t>LUNCH</t>
  </si>
  <si>
    <t>GUEST_TIFFIN</t>
  </si>
  <si>
    <t>A4X2</t>
  </si>
  <si>
    <t>UD 30/7</t>
  </si>
  <si>
    <t>UD 14/2</t>
  </si>
  <si>
    <t>TONERX2</t>
  </si>
  <si>
    <t>PC PARTS</t>
  </si>
  <si>
    <t>FLASH DRIVE</t>
  </si>
  <si>
    <t>DATA RECOVER</t>
  </si>
  <si>
    <t>INV-95/26, INV-108/26</t>
  </si>
  <si>
    <t>MAERSK</t>
  </si>
  <si>
    <t>STAMP</t>
  </si>
  <si>
    <t>STAMP 12X500, INV-118+137/26</t>
  </si>
  <si>
    <t>INV-118+137/26, EFL-DA1-00075017,750225,11435</t>
  </si>
  <si>
    <t>EFL</t>
  </si>
  <si>
    <t>INV-125/26, BGLH261181, MR003526</t>
  </si>
  <si>
    <t>BGOLS</t>
  </si>
  <si>
    <t>UD 31/9</t>
  </si>
  <si>
    <t>UD 17/7</t>
  </si>
  <si>
    <t>UD 18/4</t>
  </si>
  <si>
    <t>DKC CNF BILL</t>
  </si>
  <si>
    <t>PAPERx2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</si>
</sst>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6"/>
      <color rgb="FFB8932F"/>
      <name val="Calibri"/>
    </font>
    <font>
      <i/>
      <sz val="9"/>
      <color rgb="FF9A8F7A"/>
      <name val="Calibri"/>
    </font>
    <font>
      <b/>
      <sz val="11"/>
      <color rgb="FFFFFFFF"/>
      <name val="Calibri"/>
    </font>
    <font>
      <b/>
      <sz val="11"/>
      <color rgb="FF211C14"/>
      <name val="Calibri"/>
    </font>
    <font>
      <b/>
      <sz val="11"/>
      <color rgb="FF0000CC"/>
      <name val="Calibri"/>
    </font>
    <font>
      <sz val="11"/>
      <color rgb="FF211C14"/>
      <name val="Calibri"/>
    </font>
    <font>
      <b/>
      <sz val="12"/>
      <color rgb="FF211C14"/>
      <name val="Calibri"/>
    </font>
    <font>
      <b/>
      <sz val="11"/>
      <name val="Calibri"/>
    </font>
    <font>
      <b/>
      <sz val="12"/>
      <color rgb="FFB8932F"/>
      <name val="Calibri"/>
    </font>
    <font>
      <b/>
      <sz val="12"/>
      <color rgb="FF9B3A2E"/>
      <name val="Calibri"/>
    </font>
  </fonts>
  <fills count="7">
    <fill>
      <patternFill patternType="none"/>
    </fill>
    <fill>
      <patternFill patternType="gray125"/>
    </fill>
    <fill>
      <patternFill patternType="solid">
        <fgColor rgb="FFB8932F"/>
      </patternFill>
    </fill>
    <fill>
      <patternFill patternType="solid">
        <fgColor rgb="FFF4EDDD"/>
      </patternFill>
    </fill>
    <fill>
      <patternFill patternType="solid">
        <fgColor rgb="FFFFF3C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rgb="FFD9CDB0"/>
      </left>
      <right style="thin">
        <color rgb="FFD9CDB0"/>
      </right>
      <top style="thin">
        <color rgb="FFD9CDB0"/>
      </top>
      <bottom style="thin">
        <color rgb="FFD9CDB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1" xfId="0" applyFont="1" applyFill="1" applyBorder="1"/>
    <xf numFmtId="40" fontId="5" fillId="4" borderId="1" xfId="0" applyNumberFormat="1" applyFont="1" applyFill="1" applyBorder="1"/>
    <xf numFmtId="40" fontId="6" fillId="0" borderId="1" xfId="0" applyNumberFormat="1" applyFont="1" applyBorder="1"/>
    <xf numFmtId="0" fontId="7" fillId="3" borderId="1" xfId="0" applyFont="1" applyFill="1" applyBorder="1"/>
    <xf numFmtId="40" fontId="4" fillId="0" borderId="1" xfId="0" applyNumberFormat="1" applyFont="1" applyBorder="1"/>
    <xf numFmtId="0" fontId="0" fillId="0" borderId="1" xfId="0" applyBorder="1"/>
    <xf numFmtId="0" fontId="8" fillId="3" borderId="1" xfId="0" applyFont="1" applyFill="1" applyBorder="1"/>
    <xf numFmtId="40" fontId="4" fillId="3" borderId="1" xfId="0" applyNumberFormat="1" applyFont="1" applyFill="1" applyBorder="1"/>
    <xf numFmtId="0" fontId="9" fillId="0" borderId="0" xfId="0" applyFont="1"/>
    <xf numFmtId="40" fontId="10" fillId="0" borderId="1" xfId="0" applyNumberFormat="1" applyFont="1" applyBorder="1"/>
    <xf numFmtId="40" fontId="7" fillId="0" borderId="1" xfId="0" applyNumberFormat="1" applyFont="1" applyBorder="1"/>
    <xf numFmtId="0" fontId="4" fillId="3" borderId="0" xfId="0" applyFont="1" applyFill="1" applyBorder="1"/>
    <xf numFmtId="0" fontId="0" fillId="5" borderId="0" xfId="0" applyFill="1"/>
    <xf numFmtId="40" fontId="6" fillId="5" borderId="1" xfId="0" applyNumberFormat="1" applyFont="1" applyFill="1" applyBorder="1"/>
    <xf numFmtId="40" fontId="5" fillId="5" borderId="1" xfId="0" applyNumberFormat="1" applyFont="1" applyFill="1" applyBorder="1"/>
    <xf numFmtId="40" fontId="4" fillId="5" borderId="1" xfId="0" applyNumberFormat="1" applyFont="1" applyFill="1" applyBorder="1"/>
    <xf numFmtId="0" fontId="0" fillId="6" borderId="0" xfId="0" applyFill="1"/>
    <xf numFmtId="40" fontId="6" fillId="6" borderId="1" xfId="0" applyNumberFormat="1" applyFont="1" applyFill="1" applyBorder="1"/>
    <xf numFmtId="40" fontId="4" fillId="6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10"/>
  <sheetViews>
    <sheetView workbookViewId="0">
      <selection activeCell="A5" sqref="A5"/>
    </sheetView>
  </sheetViews>
  <sheetFormatPr defaultRowHeight="15" x14ac:dyDescent="0.25"/>
  <cols>
    <col min="1" max="2" width="14" customWidth="1"/>
  </cols>
  <sheetData>
    <row r="1" spans="1:2" ht="21" x14ac:dyDescent="0.35">
      <c r="A1" s="1" t="s">
        <v>21</v>
      </c>
    </row>
    <row r="3" spans="1:2" x14ac:dyDescent="0.25">
      <c r="A3" s="3" t="s">
        <v>22</v>
      </c>
      <c r="B3" s="3" t="s">
        <v>23</v>
      </c>
    </row>
    <row r="4" spans="1:2" x14ac:dyDescent="0.25">
      <c r="A4" t="s">
        <v>42</v>
      </c>
      <c r="B4">
        <v>90000</v>
      </c>
    </row>
    <row r="10" spans="1:2" x14ac:dyDescent="0.25">
      <c r="A10" s="4" t="s">
        <v>24</v>
      </c>
      <c r="B10" s="8">
        <f>SUM(B4:B9)</f>
        <v>90000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"/>
  <sheetViews>
    <sheetView workbookViewId="0">
      <selection activeCell="D7" sqref="D7"/>
    </sheetView>
  </sheetViews>
  <sheetFormatPr defaultRowHeight="15" x14ac:dyDescent="0.25"/>
  <cols>
    <col min="1" max="1" width="10" customWidth="1"/>
    <col min="2" max="2" width="12" customWidth="1"/>
    <col min="3" max="3" width="40" customWidth="1"/>
    <col min="4" max="4" width="12" customWidth="1"/>
    <col min="5" max="5" width="18" customWidth="1"/>
    <col min="6" max="6" width="3" customWidth="1"/>
    <col min="7" max="7" width="16" customWidth="1"/>
    <col min="8" max="8" width="14" customWidth="1"/>
    <col min="9" max="9" width="3" customWidth="1"/>
    <col min="10" max="10" width="10" customWidth="1"/>
    <col min="11" max="11" width="20" customWidth="1"/>
    <col min="12" max="12" width="13" customWidth="1"/>
  </cols>
  <sheetData>
    <row r="1" spans="1:12" ht="21" x14ac:dyDescent="0.35">
      <c r="A1" s="1" t="s">
        <v>0</v>
      </c>
    </row>
    <row r="2" spans="1:12" x14ac:dyDescent="0.25">
      <c r="A2" s="2" t="s">
        <v>1</v>
      </c>
    </row>
    <row r="3" spans="1:12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G3" s="4" t="s">
        <v>7</v>
      </c>
      <c r="H3" s="5">
        <v>-17147</v>
      </c>
      <c r="J3" s="3" t="s">
        <v>8</v>
      </c>
      <c r="K3" s="3" t="s">
        <v>9</v>
      </c>
      <c r="L3" s="3" t="s">
        <v>10</v>
      </c>
    </row>
    <row r="4" spans="1:12" x14ac:dyDescent="0.25">
      <c r="A4" t="s">
        <v>46</v>
      </c>
      <c r="B4" t="s">
        <v>59</v>
      </c>
      <c r="C4" t="s">
        <v>59</v>
      </c>
      <c r="D4" s="16">
        <v>170</v>
      </c>
      <c r="G4" s="4" t="s">
        <v>11</v>
      </c>
      <c r="H4" s="6">
        <f>INT(SUM(D4:D203))</f>
        <v>2370</v>
      </c>
    </row>
    <row r="5" spans="1:12" x14ac:dyDescent="0.25">
      <c r="A5" t="s">
        <v>58</v>
      </c>
      <c r="B5" t="s">
        <v>59</v>
      </c>
      <c r="C5" t="s">
        <v>59</v>
      </c>
      <c r="D5" s="16">
        <v>110</v>
      </c>
      <c r="G5" s="4" t="s">
        <v>12</v>
      </c>
      <c r="H5" s="6">
        <f>SUM(L4:L33)</f>
        <v>0</v>
      </c>
    </row>
    <row r="6" spans="1:12" ht="15.75" x14ac:dyDescent="0.25">
      <c r="A6" t="s">
        <v>66</v>
      </c>
      <c r="B6" t="s">
        <v>59</v>
      </c>
      <c r="C6" t="s">
        <v>59</v>
      </c>
      <c r="D6" s="16">
        <v>90</v>
      </c>
      <c r="G6" s="7" t="s">
        <v>13</v>
      </c>
      <c r="H6" s="8">
        <f>H3+H4-H5</f>
        <v>-14777</v>
      </c>
    </row>
    <row r="7" spans="1:12" x14ac:dyDescent="0.25">
      <c r="A7" t="s">
        <v>52</v>
      </c>
      <c r="B7" t="s">
        <v>67</v>
      </c>
      <c r="C7" t="s">
        <v>68</v>
      </c>
      <c r="D7" s="16">
        <v>2000</v>
      </c>
    </row>
  </sheetData>
  <dataValidations count="1">
    <dataValidation type="list" allowBlank="1" sqref="B4:B203" xr:uid="{00000000-0002-0000-0000-000000000000}">
      <formula1>"FARE,LUNCH,MOBILE,COURIER,UD,FOC,BL,STAMP,CNF BL,OFFICE,PAPER,NET,VAT,WATER,VISA,INCENTIVE,RETURN,OTHER"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"/>
  <sheetViews>
    <sheetView workbookViewId="0"/>
  </sheetViews>
  <sheetFormatPr defaultRowHeight="15" x14ac:dyDescent="0.25"/>
  <cols>
    <col min="1" max="1" width="10" customWidth="1"/>
    <col min="2" max="2" width="12" customWidth="1"/>
    <col min="3" max="3" width="40" customWidth="1"/>
    <col min="4" max="4" width="12" customWidth="1"/>
    <col min="5" max="5" width="18" customWidth="1"/>
    <col min="6" max="6" width="3" customWidth="1"/>
    <col min="7" max="7" width="16" customWidth="1"/>
    <col min="8" max="8" width="14" customWidth="1"/>
    <col min="9" max="9" width="3" customWidth="1"/>
    <col min="10" max="10" width="10" customWidth="1"/>
    <col min="11" max="11" width="20" customWidth="1"/>
    <col min="12" max="12" width="13" customWidth="1"/>
  </cols>
  <sheetData>
    <row r="1" spans="1:12" ht="21" x14ac:dyDescent="0.35">
      <c r="A1" s="1" t="s">
        <v>14</v>
      </c>
    </row>
    <row r="2" spans="1:12" x14ac:dyDescent="0.25">
      <c r="A2" s="2" t="s">
        <v>1</v>
      </c>
    </row>
    <row r="3" spans="1:12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G3" s="4" t="s">
        <v>7</v>
      </c>
      <c r="H3" s="5">
        <v>0</v>
      </c>
      <c r="J3" s="3" t="s">
        <v>8</v>
      </c>
      <c r="K3" s="3" t="s">
        <v>9</v>
      </c>
      <c r="L3" s="3" t="s">
        <v>10</v>
      </c>
    </row>
    <row r="4" spans="1:12" x14ac:dyDescent="0.25">
      <c r="G4" s="4" t="s">
        <v>11</v>
      </c>
      <c r="H4" s="6">
        <f>INT(SUM(D4:D203))</f>
        <v>0</v>
      </c>
    </row>
    <row r="5" spans="1:12" x14ac:dyDescent="0.25">
      <c r="G5" s="4" t="s">
        <v>12</v>
      </c>
      <c r="H5" s="6">
        <f>SUM(L4:L33)</f>
        <v>0</v>
      </c>
    </row>
    <row r="6" spans="1:12" ht="15.75" x14ac:dyDescent="0.25">
      <c r="G6" s="7" t="s">
        <v>13</v>
      </c>
      <c r="H6" s="8">
        <f>H3+H4-H5</f>
        <v>0</v>
      </c>
    </row>
  </sheetData>
  <dataValidations count="1">
    <dataValidation type="list" allowBlank="1" sqref="B4:B203" xr:uid="{00000000-0002-0000-0100-000000000000}">
      <formula1>"FARE,LUNCH,MOBILE,COURIER,UD,FOC,BL,STAMP,CNF BL,OFFICE,PAPER,NET,VAT,WATER,VISA,INCENTIVE,RETURN,OTHER"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9"/>
  <sheetViews>
    <sheetView workbookViewId="0">
      <selection activeCell="B8" sqref="B8"/>
    </sheetView>
  </sheetViews>
  <sheetFormatPr defaultRowHeight="15" x14ac:dyDescent="0.25"/>
  <cols>
    <col min="1" max="1" width="10" customWidth="1"/>
    <col min="2" max="2" width="12" customWidth="1"/>
    <col min="3" max="3" width="40" customWidth="1"/>
    <col min="4" max="4" width="12" customWidth="1"/>
    <col min="5" max="5" width="18" customWidth="1"/>
    <col min="6" max="6" width="3" customWidth="1"/>
    <col min="7" max="7" width="16" customWidth="1"/>
    <col min="8" max="8" width="14" customWidth="1"/>
    <col min="9" max="9" width="3" customWidth="1"/>
    <col min="10" max="10" width="10" customWidth="1"/>
    <col min="11" max="11" width="20" customWidth="1"/>
    <col min="12" max="12" width="13" customWidth="1"/>
  </cols>
  <sheetData>
    <row r="1" spans="1:12" ht="21" x14ac:dyDescent="0.35">
      <c r="A1" s="1" t="s">
        <v>15</v>
      </c>
    </row>
    <row r="2" spans="1:12" x14ac:dyDescent="0.25">
      <c r="A2" s="2" t="s">
        <v>1</v>
      </c>
    </row>
    <row r="3" spans="1:12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G3" s="4" t="s">
        <v>7</v>
      </c>
      <c r="H3" s="5">
        <v>-27433.55</v>
      </c>
      <c r="J3" s="3" t="s">
        <v>8</v>
      </c>
      <c r="K3" s="3" t="s">
        <v>9</v>
      </c>
      <c r="L3" s="3" t="s">
        <v>10</v>
      </c>
    </row>
    <row r="4" spans="1:12" x14ac:dyDescent="0.25">
      <c r="A4" t="s">
        <v>58</v>
      </c>
      <c r="B4" t="s">
        <v>59</v>
      </c>
      <c r="C4" t="s">
        <v>59</v>
      </c>
      <c r="D4" s="16">
        <v>115</v>
      </c>
      <c r="G4" s="4" t="s">
        <v>11</v>
      </c>
      <c r="H4" s="6">
        <f>INT(SUM(D4:D203))</f>
        <v>4665</v>
      </c>
      <c r="J4" t="s">
        <v>46</v>
      </c>
      <c r="K4" t="s">
        <v>49</v>
      </c>
      <c r="L4">
        <v>2000</v>
      </c>
    </row>
    <row r="5" spans="1:12" x14ac:dyDescent="0.25">
      <c r="A5" t="s">
        <v>58</v>
      </c>
      <c r="B5" t="s">
        <v>59</v>
      </c>
      <c r="C5" t="s">
        <v>59</v>
      </c>
      <c r="D5" s="16">
        <v>100</v>
      </c>
      <c r="G5" s="4" t="s">
        <v>12</v>
      </c>
      <c r="H5" s="6">
        <f>SUM(L4:L33)</f>
        <v>8540</v>
      </c>
      <c r="J5" t="s">
        <v>50</v>
      </c>
      <c r="K5" t="s">
        <v>51</v>
      </c>
      <c r="L5">
        <v>3000</v>
      </c>
    </row>
    <row r="6" spans="1:12" ht="15.75" x14ac:dyDescent="0.25">
      <c r="A6" t="s">
        <v>50</v>
      </c>
      <c r="B6" t="s">
        <v>60</v>
      </c>
      <c r="C6" t="s">
        <v>61</v>
      </c>
      <c r="D6" s="16">
        <v>600</v>
      </c>
      <c r="G6" s="7" t="s">
        <v>13</v>
      </c>
      <c r="H6" s="8">
        <f>H3+H4-H5</f>
        <v>-31308.55</v>
      </c>
      <c r="J6" t="s">
        <v>52</v>
      </c>
      <c r="K6" t="s">
        <v>49</v>
      </c>
      <c r="L6">
        <v>500</v>
      </c>
    </row>
    <row r="7" spans="1:12" x14ac:dyDescent="0.25">
      <c r="A7" t="s">
        <v>50</v>
      </c>
      <c r="B7" t="s">
        <v>64</v>
      </c>
      <c r="C7" t="s">
        <v>63</v>
      </c>
      <c r="D7" s="16">
        <v>100</v>
      </c>
      <c r="J7" t="s">
        <v>52</v>
      </c>
      <c r="K7" t="s">
        <v>55</v>
      </c>
      <c r="L7">
        <v>3000</v>
      </c>
    </row>
    <row r="8" spans="1:12" x14ac:dyDescent="0.25">
      <c r="A8" t="s">
        <v>50</v>
      </c>
      <c r="B8" t="s">
        <v>74</v>
      </c>
      <c r="C8" t="s">
        <v>74</v>
      </c>
      <c r="D8" s="16">
        <v>2600</v>
      </c>
      <c r="J8" t="s">
        <v>52</v>
      </c>
      <c r="K8" t="s">
        <v>56</v>
      </c>
      <c r="L8">
        <v>40</v>
      </c>
    </row>
    <row r="9" spans="1:12" x14ac:dyDescent="0.25">
      <c r="A9" t="s">
        <v>46</v>
      </c>
      <c r="B9" t="s">
        <v>75</v>
      </c>
      <c r="C9" t="s">
        <v>76</v>
      </c>
      <c r="D9" s="16">
        <v>1150</v>
      </c>
    </row>
  </sheetData>
  <dataValidations count="1">
    <dataValidation type="list" allowBlank="1" sqref="B4:B7 B9:B203" xr:uid="{00000000-0002-0000-0200-000000000000}">
      <formula1>"FARE,LUNCH,MOBILE,COURIER,UD,FOC,BL,STAMP,CNF BL,OFFICE,PAPER,NET,VAT,WATER,VISA,INCENTIVE,RETURN,OTHER"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0"/>
  <sheetViews>
    <sheetView zoomScale="85" zoomScaleNormal="85" workbookViewId="0">
      <selection activeCell="K6" sqref="K6"/>
    </sheetView>
  </sheetViews>
  <sheetFormatPr defaultRowHeight="15" x14ac:dyDescent="0.25"/>
  <cols>
    <col min="1" max="1" width="10" customWidth="1"/>
    <col min="2" max="2" width="12" customWidth="1"/>
    <col min="3" max="3" width="40" customWidth="1"/>
    <col min="4" max="4" width="12" customWidth="1"/>
    <col min="5" max="5" width="18" customWidth="1"/>
    <col min="6" max="6" width="3" customWidth="1"/>
    <col min="7" max="7" width="16" customWidth="1"/>
    <col min="8" max="8" width="14" customWidth="1"/>
    <col min="9" max="9" width="3" customWidth="1"/>
    <col min="10" max="10" width="10" customWidth="1"/>
    <col min="11" max="11" width="20" customWidth="1"/>
    <col min="12" max="12" width="13" customWidth="1"/>
  </cols>
  <sheetData>
    <row r="1" spans="1:12" ht="21" x14ac:dyDescent="0.35">
      <c r="A1" s="1" t="s">
        <v>16</v>
      </c>
    </row>
    <row r="2" spans="1:12" x14ac:dyDescent="0.25">
      <c r="A2" s="2" t="s">
        <v>1</v>
      </c>
    </row>
    <row r="3" spans="1:12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G3" s="4" t="s">
        <v>7</v>
      </c>
      <c r="H3" s="5">
        <v>-1099</v>
      </c>
      <c r="J3" s="3" t="s">
        <v>8</v>
      </c>
      <c r="K3" s="3" t="s">
        <v>9</v>
      </c>
      <c r="L3" s="3" t="s">
        <v>10</v>
      </c>
    </row>
    <row r="4" spans="1:12" x14ac:dyDescent="0.25">
      <c r="A4" t="s">
        <v>46</v>
      </c>
      <c r="B4" t="s">
        <v>59</v>
      </c>
      <c r="C4" t="s">
        <v>59</v>
      </c>
      <c r="D4" s="16">
        <v>110</v>
      </c>
      <c r="G4" s="4" t="s">
        <v>11</v>
      </c>
      <c r="H4" s="6">
        <f>INT(SUM(D4:D203))</f>
        <v>12930</v>
      </c>
      <c r="J4" t="s">
        <v>46</v>
      </c>
      <c r="K4" t="s">
        <v>48</v>
      </c>
      <c r="L4">
        <v>11000</v>
      </c>
    </row>
    <row r="5" spans="1:12" x14ac:dyDescent="0.25">
      <c r="A5" t="s">
        <v>46</v>
      </c>
      <c r="B5" t="s">
        <v>69</v>
      </c>
      <c r="C5" t="s">
        <v>69</v>
      </c>
      <c r="D5" s="16">
        <v>220</v>
      </c>
      <c r="G5" s="4" t="s">
        <v>12</v>
      </c>
      <c r="H5" s="6">
        <f>SUM(L4:L33)</f>
        <v>12500</v>
      </c>
      <c r="J5" t="s">
        <v>52</v>
      </c>
      <c r="K5" t="s">
        <v>49</v>
      </c>
      <c r="L5">
        <v>1500</v>
      </c>
    </row>
    <row r="6" spans="1:12" ht="15.75" x14ac:dyDescent="0.25">
      <c r="A6" t="s">
        <v>46</v>
      </c>
      <c r="B6" t="s">
        <v>75</v>
      </c>
      <c r="C6" t="s">
        <v>77</v>
      </c>
      <c r="D6" s="16">
        <v>11000</v>
      </c>
      <c r="G6" s="7" t="s">
        <v>13</v>
      </c>
      <c r="H6" s="8">
        <f>H3+H4-H5</f>
        <v>-669</v>
      </c>
    </row>
    <row r="7" spans="1:12" x14ac:dyDescent="0.25">
      <c r="A7" t="s">
        <v>52</v>
      </c>
      <c r="B7" t="s">
        <v>59</v>
      </c>
      <c r="C7" t="s">
        <v>59</v>
      </c>
      <c r="D7" s="16">
        <v>320</v>
      </c>
    </row>
    <row r="8" spans="1:12" x14ac:dyDescent="0.25">
      <c r="A8" t="s">
        <v>50</v>
      </c>
      <c r="B8" t="s">
        <v>69</v>
      </c>
      <c r="C8" t="s">
        <v>69</v>
      </c>
      <c r="D8" s="16">
        <v>180</v>
      </c>
    </row>
    <row r="9" spans="1:12" x14ac:dyDescent="0.25">
      <c r="A9" t="s">
        <v>44</v>
      </c>
      <c r="B9" t="s">
        <v>60</v>
      </c>
      <c r="C9" t="s">
        <v>60</v>
      </c>
      <c r="D9" s="16">
        <v>1000</v>
      </c>
    </row>
    <row r="10" spans="1:12" x14ac:dyDescent="0.25">
      <c r="A10" t="s">
        <v>50</v>
      </c>
      <c r="B10" t="s">
        <v>59</v>
      </c>
      <c r="C10" t="s">
        <v>59</v>
      </c>
      <c r="D10" s="16">
        <v>100</v>
      </c>
    </row>
  </sheetData>
  <dataValidations count="1">
    <dataValidation type="list" allowBlank="1" sqref="B4:B203" xr:uid="{00000000-0002-0000-0300-000000000000}">
      <formula1>"FARE,LUNCH,MOBILE,COURIER,UD,FOC,BL,STAMP,CNF BL,OFFICE,PAPER,NET,VAT,WATER,VISA,INCENTIVE,RETURN,OTHER"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9"/>
  <sheetViews>
    <sheetView tabSelected="1" workbookViewId="0">
      <selection activeCell="H6" sqref="H6"/>
    </sheetView>
  </sheetViews>
  <sheetFormatPr defaultRowHeight="15" x14ac:dyDescent="0.25"/>
  <cols>
    <col min="1" max="1" width="10" customWidth="1"/>
    <col min="2" max="2" width="12" customWidth="1"/>
    <col min="3" max="3" width="40" customWidth="1"/>
    <col min="4" max="4" width="12" customWidth="1"/>
    <col min="5" max="5" width="18" customWidth="1"/>
    <col min="6" max="6" width="3" customWidth="1"/>
    <col min="7" max="7" width="16" customWidth="1"/>
    <col min="8" max="8" width="14" customWidth="1"/>
    <col min="9" max="9" width="3" customWidth="1"/>
    <col min="10" max="10" width="10" customWidth="1"/>
    <col min="11" max="11" width="20" customWidth="1"/>
    <col min="12" max="12" width="13" customWidth="1"/>
  </cols>
  <sheetData>
    <row r="1" spans="1:12" ht="21" x14ac:dyDescent="0.35">
      <c r="A1" s="1" t="s">
        <v>17</v>
      </c>
    </row>
    <row r="2" spans="1:12" x14ac:dyDescent="0.25">
      <c r="A2" s="2" t="s">
        <v>1</v>
      </c>
    </row>
    <row r="3" spans="1:12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G3" s="4" t="s">
        <v>7</v>
      </c>
      <c r="H3" s="5">
        <v>-9795</v>
      </c>
      <c r="J3" s="3" t="s">
        <v>8</v>
      </c>
      <c r="K3" s="3" t="s">
        <v>9</v>
      </c>
      <c r="L3" s="3" t="s">
        <v>10</v>
      </c>
    </row>
    <row r="4" spans="1:12" x14ac:dyDescent="0.25">
      <c r="A4" t="s">
        <v>50</v>
      </c>
      <c r="B4" t="s">
        <v>60</v>
      </c>
      <c r="C4" t="s">
        <v>62</v>
      </c>
      <c r="D4" s="20">
        <v>300</v>
      </c>
      <c r="G4" s="4" t="s">
        <v>11</v>
      </c>
      <c r="H4" s="21">
        <f>INT(SUM(D4:D203))</f>
        <v>4159</v>
      </c>
      <c r="J4" t="s">
        <v>52</v>
      </c>
      <c r="K4" t="s">
        <v>53</v>
      </c>
      <c r="L4" s="20">
        <v>10000</v>
      </c>
    </row>
    <row r="5" spans="1:12" x14ac:dyDescent="0.25">
      <c r="A5" t="s">
        <v>65</v>
      </c>
      <c r="B5" t="s">
        <v>53</v>
      </c>
      <c r="C5" t="s">
        <v>87</v>
      </c>
      <c r="D5" s="20">
        <v>714.29</v>
      </c>
      <c r="G5" s="4" t="s">
        <v>12</v>
      </c>
      <c r="H5" s="21">
        <f>SUM(L4:L33)</f>
        <v>10000</v>
      </c>
    </row>
    <row r="6" spans="1:12" ht="15.75" x14ac:dyDescent="0.25">
      <c r="A6" t="s">
        <v>65</v>
      </c>
      <c r="B6" t="s">
        <v>53</v>
      </c>
      <c r="C6" t="s">
        <v>72</v>
      </c>
      <c r="D6" s="20">
        <v>714.29</v>
      </c>
      <c r="G6" s="7" t="s">
        <v>13</v>
      </c>
      <c r="H6" s="22">
        <f>H3+H4-H5</f>
        <v>-15636</v>
      </c>
    </row>
    <row r="7" spans="1:12" x14ac:dyDescent="0.25">
      <c r="A7" t="s">
        <v>65</v>
      </c>
      <c r="B7" t="s">
        <v>53</v>
      </c>
      <c r="C7" t="s">
        <v>73</v>
      </c>
      <c r="D7" s="20">
        <v>714.29</v>
      </c>
    </row>
    <row r="8" spans="1:12" x14ac:dyDescent="0.25">
      <c r="A8" t="s">
        <v>44</v>
      </c>
      <c r="B8" t="s">
        <v>53</v>
      </c>
      <c r="C8" t="s">
        <v>88</v>
      </c>
      <c r="D8" s="20">
        <v>746.94</v>
      </c>
    </row>
    <row r="9" spans="1:12" x14ac:dyDescent="0.25">
      <c r="A9" t="s">
        <v>52</v>
      </c>
      <c r="B9" t="s">
        <v>53</v>
      </c>
      <c r="C9" t="s">
        <v>86</v>
      </c>
      <c r="D9" s="20">
        <v>969.39</v>
      </c>
    </row>
  </sheetData>
  <dataValidations count="1">
    <dataValidation type="list" allowBlank="1" sqref="B4:B203" xr:uid="{00000000-0002-0000-0400-000000000000}">
      <formula1>"FARE,LUNCH,MOBILE,COURIER,UD,FOC,BL,STAMP,CNF BL,OFFICE,PAPER,NET,VAT,WATER,VISA,INCENTIVE,RETURN,OTHER"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7"/>
  <sheetViews>
    <sheetView workbookViewId="0">
      <selection activeCell="B9" sqref="B9"/>
    </sheetView>
  </sheetViews>
  <sheetFormatPr defaultRowHeight="15" x14ac:dyDescent="0.25"/>
  <cols>
    <col min="1" max="1" width="10" customWidth="1"/>
    <col min="2" max="2" width="12" customWidth="1"/>
    <col min="3" max="3" width="40" customWidth="1"/>
    <col min="4" max="4" width="12" customWidth="1"/>
    <col min="5" max="5" width="18" customWidth="1"/>
    <col min="6" max="6" width="3" customWidth="1"/>
    <col min="7" max="7" width="16" customWidth="1"/>
    <col min="8" max="8" width="14" customWidth="1"/>
    <col min="9" max="9" width="3" customWidth="1"/>
    <col min="10" max="10" width="10" customWidth="1"/>
    <col min="11" max="11" width="20" customWidth="1"/>
    <col min="12" max="12" width="13" customWidth="1"/>
  </cols>
  <sheetData>
    <row r="1" spans="1:12" ht="21" x14ac:dyDescent="0.35">
      <c r="A1" s="1" t="s">
        <v>18</v>
      </c>
    </row>
    <row r="2" spans="1:12" x14ac:dyDescent="0.25">
      <c r="A2" s="2" t="s">
        <v>1</v>
      </c>
    </row>
    <row r="3" spans="1:12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G3" s="4" t="s">
        <v>7</v>
      </c>
      <c r="H3" s="18">
        <v>-4536</v>
      </c>
      <c r="J3" s="3" t="s">
        <v>8</v>
      </c>
      <c r="K3" s="3" t="s">
        <v>9</v>
      </c>
      <c r="L3" s="3" t="s">
        <v>10</v>
      </c>
    </row>
    <row r="4" spans="1:12" x14ac:dyDescent="0.25">
      <c r="A4" t="s">
        <v>65</v>
      </c>
      <c r="B4" t="s">
        <v>60</v>
      </c>
      <c r="C4" t="s">
        <v>60</v>
      </c>
      <c r="D4" s="16">
        <v>500</v>
      </c>
      <c r="G4" s="4" t="s">
        <v>11</v>
      </c>
      <c r="H4" s="17">
        <f>INT(SUM(D4:D203))</f>
        <v>43289</v>
      </c>
      <c r="J4" t="s">
        <v>46</v>
      </c>
      <c r="K4" t="s">
        <v>47</v>
      </c>
      <c r="L4">
        <v>11000</v>
      </c>
    </row>
    <row r="5" spans="1:12" x14ac:dyDescent="0.25">
      <c r="A5" t="s">
        <v>46</v>
      </c>
      <c r="B5" t="s">
        <v>69</v>
      </c>
      <c r="C5" t="s">
        <v>69</v>
      </c>
      <c r="D5" s="16">
        <v>100</v>
      </c>
      <c r="G5" s="4" t="s">
        <v>12</v>
      </c>
      <c r="H5" s="6">
        <f>SUM(L4:L33)</f>
        <v>42000</v>
      </c>
      <c r="J5" t="s">
        <v>44</v>
      </c>
      <c r="K5" t="s">
        <v>47</v>
      </c>
      <c r="L5">
        <v>7000</v>
      </c>
    </row>
    <row r="6" spans="1:12" ht="15.75" x14ac:dyDescent="0.25">
      <c r="A6" t="s">
        <v>46</v>
      </c>
      <c r="B6" t="s">
        <v>70</v>
      </c>
      <c r="C6" t="s">
        <v>70</v>
      </c>
      <c r="D6" s="16">
        <v>90</v>
      </c>
      <c r="G6" s="7" t="s">
        <v>13</v>
      </c>
      <c r="H6" s="19">
        <f>H3+H4-H5</f>
        <v>-3247</v>
      </c>
      <c r="J6" t="s">
        <v>52</v>
      </c>
      <c r="K6" t="s">
        <v>47</v>
      </c>
      <c r="L6">
        <v>24000</v>
      </c>
    </row>
    <row r="7" spans="1:12" x14ac:dyDescent="0.25">
      <c r="A7" t="s">
        <v>46</v>
      </c>
      <c r="B7" t="s">
        <v>59</v>
      </c>
      <c r="C7" t="s">
        <v>59</v>
      </c>
      <c r="D7" s="16">
        <v>120</v>
      </c>
    </row>
    <row r="8" spans="1:12" x14ac:dyDescent="0.25">
      <c r="A8" t="s">
        <v>46</v>
      </c>
      <c r="B8" t="s">
        <v>90</v>
      </c>
      <c r="C8" t="s">
        <v>71</v>
      </c>
      <c r="D8" s="16">
        <v>960</v>
      </c>
    </row>
    <row r="9" spans="1:12" x14ac:dyDescent="0.25">
      <c r="A9" t="s">
        <v>52</v>
      </c>
      <c r="B9" t="s">
        <v>69</v>
      </c>
      <c r="C9" t="s">
        <v>69</v>
      </c>
      <c r="D9" s="16">
        <v>100</v>
      </c>
    </row>
    <row r="10" spans="1:12" x14ac:dyDescent="0.25">
      <c r="A10" t="s">
        <v>52</v>
      </c>
      <c r="B10" t="s">
        <v>59</v>
      </c>
      <c r="C10" t="s">
        <v>59</v>
      </c>
      <c r="D10" s="16">
        <v>80</v>
      </c>
    </row>
    <row r="11" spans="1:12" x14ac:dyDescent="0.25">
      <c r="A11" t="s">
        <v>52</v>
      </c>
      <c r="B11" t="s">
        <v>89</v>
      </c>
      <c r="C11" t="s">
        <v>78</v>
      </c>
      <c r="D11" s="16">
        <v>23969</v>
      </c>
      <c r="E11" t="s">
        <v>79</v>
      </c>
    </row>
    <row r="12" spans="1:12" x14ac:dyDescent="0.25">
      <c r="A12" t="s">
        <v>44</v>
      </c>
      <c r="B12" t="s">
        <v>69</v>
      </c>
      <c r="C12" t="s">
        <v>69</v>
      </c>
      <c r="D12" s="16">
        <v>100</v>
      </c>
    </row>
    <row r="13" spans="1:12" x14ac:dyDescent="0.25">
      <c r="A13" t="s">
        <v>44</v>
      </c>
      <c r="B13" t="s">
        <v>59</v>
      </c>
      <c r="C13" t="s">
        <v>59</v>
      </c>
      <c r="D13" s="16">
        <v>140</v>
      </c>
    </row>
    <row r="14" spans="1:12" x14ac:dyDescent="0.25">
      <c r="A14" t="s">
        <v>44</v>
      </c>
      <c r="B14" t="s">
        <v>59</v>
      </c>
      <c r="C14" t="s">
        <v>59</v>
      </c>
      <c r="D14" s="16">
        <v>130</v>
      </c>
    </row>
    <row r="15" spans="1:12" x14ac:dyDescent="0.25">
      <c r="A15" t="s">
        <v>44</v>
      </c>
      <c r="B15" t="s">
        <v>80</v>
      </c>
      <c r="C15" t="s">
        <v>81</v>
      </c>
      <c r="D15" s="16">
        <v>6000</v>
      </c>
    </row>
    <row r="16" spans="1:12" x14ac:dyDescent="0.25">
      <c r="A16" t="s">
        <v>44</v>
      </c>
      <c r="B16" t="s">
        <v>47</v>
      </c>
      <c r="C16" t="s">
        <v>82</v>
      </c>
      <c r="D16" s="16">
        <v>4000</v>
      </c>
      <c r="E16" t="s">
        <v>83</v>
      </c>
    </row>
    <row r="17" spans="1:5" x14ac:dyDescent="0.25">
      <c r="A17" t="s">
        <v>44</v>
      </c>
      <c r="B17" t="s">
        <v>47</v>
      </c>
      <c r="C17" t="s">
        <v>84</v>
      </c>
      <c r="D17" s="16">
        <v>7000</v>
      </c>
      <c r="E17" t="s">
        <v>85</v>
      </c>
    </row>
  </sheetData>
  <dataValidations count="1">
    <dataValidation type="list" allowBlank="1" sqref="B4:B203" xr:uid="{00000000-0002-0000-0500-000000000000}">
      <formula1>"FARE,LUNCH,MOBILE,COURIER,UD,FOC,BL,STAMP,CNF BL,OFFICE,PAPER,NET,VAT,WATER,VISA,INCENTIVE,RETURN,OTHER"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7"/>
  <sheetViews>
    <sheetView workbookViewId="0">
      <selection activeCell="D4" sqref="D4"/>
    </sheetView>
  </sheetViews>
  <sheetFormatPr defaultRowHeight="15" x14ac:dyDescent="0.25"/>
  <cols>
    <col min="1" max="1" width="10" customWidth="1"/>
    <col min="2" max="2" width="12" customWidth="1"/>
    <col min="3" max="3" width="40" customWidth="1"/>
    <col min="4" max="4" width="12" customWidth="1"/>
    <col min="5" max="5" width="18" customWidth="1"/>
    <col min="6" max="6" width="3" customWidth="1"/>
    <col min="7" max="7" width="16" customWidth="1"/>
    <col min="8" max="8" width="14" customWidth="1"/>
    <col min="9" max="9" width="3" customWidth="1"/>
    <col min="10" max="10" width="10" customWidth="1"/>
    <col min="11" max="11" width="20" customWidth="1"/>
    <col min="12" max="12" width="13" customWidth="1"/>
  </cols>
  <sheetData>
    <row r="1" spans="1:12" ht="21" x14ac:dyDescent="0.35">
      <c r="A1" s="1" t="s">
        <v>19</v>
      </c>
    </row>
    <row r="2" spans="1:12" x14ac:dyDescent="0.25">
      <c r="A2" s="2" t="s">
        <v>1</v>
      </c>
    </row>
    <row r="3" spans="1:12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G3" s="4" t="s">
        <v>7</v>
      </c>
      <c r="H3" s="5">
        <v>-21000</v>
      </c>
      <c r="J3" s="3" t="s">
        <v>8</v>
      </c>
      <c r="K3" s="3" t="s">
        <v>9</v>
      </c>
      <c r="L3" s="3" t="s">
        <v>10</v>
      </c>
    </row>
    <row r="4" spans="1:12" x14ac:dyDescent="0.25">
      <c r="A4" t="s">
        <v>44</v>
      </c>
      <c r="B4" t="s">
        <v>45</v>
      </c>
      <c r="C4" t="s">
        <v>43</v>
      </c>
      <c r="D4" s="16">
        <v>21460</v>
      </c>
      <c r="G4" s="4" t="s">
        <v>11</v>
      </c>
      <c r="H4" s="6">
        <f>INT(SUM(D4:D203))</f>
        <v>21460</v>
      </c>
      <c r="J4" t="s">
        <v>52</v>
      </c>
      <c r="K4" t="s">
        <v>57</v>
      </c>
      <c r="L4">
        <v>460</v>
      </c>
    </row>
    <row r="5" spans="1:12" x14ac:dyDescent="0.25">
      <c r="G5" s="4" t="s">
        <v>12</v>
      </c>
      <c r="H5" s="6">
        <f>SUM(L4:L33)</f>
        <v>460</v>
      </c>
    </row>
    <row r="6" spans="1:12" ht="15.75" x14ac:dyDescent="0.25">
      <c r="G6" s="7" t="s">
        <v>13</v>
      </c>
      <c r="H6" s="8">
        <f>H3+H4-H5</f>
        <v>0</v>
      </c>
    </row>
    <row r="7" spans="1:12" x14ac:dyDescent="0.25">
      <c r="G7" s="15"/>
    </row>
  </sheetData>
  <dataValidations count="1">
    <dataValidation type="list" allowBlank="1" sqref="B4:B203" xr:uid="{00000000-0002-0000-0600-000000000000}">
      <formula1>"FARE,LUNCH,MOBILE,COURIER,UD,FOC,BL,STAMP,CNF BL,OFFICE,PAPER,NET,VAT,WATER,VISA,INCENTIVE,RETURN,OTHER"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6"/>
  <sheetViews>
    <sheetView workbookViewId="0">
      <selection activeCell="E20" sqref="E20"/>
    </sheetView>
  </sheetViews>
  <sheetFormatPr defaultRowHeight="15" x14ac:dyDescent="0.25"/>
  <cols>
    <col min="1" max="1" width="10" customWidth="1"/>
    <col min="2" max="2" width="12" customWidth="1"/>
    <col min="3" max="3" width="40" customWidth="1"/>
    <col min="4" max="4" width="12" customWidth="1"/>
    <col min="5" max="5" width="18" customWidth="1"/>
    <col min="6" max="6" width="3" customWidth="1"/>
    <col min="7" max="7" width="16" customWidth="1"/>
    <col min="8" max="8" width="14" customWidth="1"/>
    <col min="9" max="9" width="3" customWidth="1"/>
    <col min="10" max="10" width="10" customWidth="1"/>
    <col min="11" max="11" width="20" customWidth="1"/>
    <col min="12" max="12" width="13" customWidth="1"/>
  </cols>
  <sheetData>
    <row r="1" spans="1:12" ht="21" x14ac:dyDescent="0.35">
      <c r="A1" s="1" t="s">
        <v>20</v>
      </c>
    </row>
    <row r="2" spans="1:12" x14ac:dyDescent="0.25">
      <c r="A2" s="2" t="s">
        <v>1</v>
      </c>
    </row>
    <row r="3" spans="1:12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G3" s="4" t="s">
        <v>7</v>
      </c>
      <c r="H3" s="5">
        <v>0</v>
      </c>
      <c r="J3" s="3" t="s">
        <v>8</v>
      </c>
      <c r="K3" s="3" t="s">
        <v>9</v>
      </c>
      <c r="L3" s="3" t="s">
        <v>10</v>
      </c>
    </row>
    <row r="4" spans="1:12" x14ac:dyDescent="0.25">
      <c r="G4" s="4" t="s">
        <v>11</v>
      </c>
      <c r="H4" s="6">
        <f>INT(SUM(D4:D203))</f>
        <v>0</v>
      </c>
      <c r="J4" t="s">
        <v>52</v>
      </c>
      <c r="K4" t="s">
        <v>54</v>
      </c>
      <c r="L4">
        <v>10000</v>
      </c>
    </row>
    <row r="5" spans="1:12" x14ac:dyDescent="0.25">
      <c r="G5" s="4" t="s">
        <v>12</v>
      </c>
      <c r="H5" s="6">
        <f>SUM(L4:L33)</f>
        <v>10000</v>
      </c>
    </row>
    <row r="6" spans="1:12" ht="15.75" x14ac:dyDescent="0.25">
      <c r="G6" s="7" t="s">
        <v>13</v>
      </c>
      <c r="H6" s="8">
        <f>H3+H4-H5</f>
        <v>-10000</v>
      </c>
    </row>
  </sheetData>
  <dataValidations count="1">
    <dataValidation type="list" allowBlank="1" sqref="B4:B203" xr:uid="{00000000-0002-0000-0700-000000000000}">
      <formula1>"FARE,LUNCH,MOBILE,COURIER,UD,FOC,BL,STAMP,CNF BL,OFFICE,PAPER,NET,VAT,WATER,VISA,INCENTIVE,RETURN,OTHER"</formula1>
    </dataValidation>
  </dataValidations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24"/>
  <sheetViews>
    <sheetView workbookViewId="0">
      <selection activeCell="C16" sqref="C16"/>
    </sheetView>
  </sheetViews>
  <sheetFormatPr defaultRowHeight="15" x14ac:dyDescent="0.25"/>
  <cols>
    <col min="1" max="1" width="30" customWidth="1"/>
    <col min="2" max="5" width="15" customWidth="1"/>
  </cols>
  <sheetData>
    <row r="1" spans="1:5" ht="21" x14ac:dyDescent="0.35">
      <c r="A1" s="1" t="s">
        <v>25</v>
      </c>
    </row>
    <row r="2" spans="1:5" x14ac:dyDescent="0.25">
      <c r="A2" s="2" t="s">
        <v>26</v>
      </c>
    </row>
    <row r="3" spans="1:5" x14ac:dyDescent="0.25">
      <c r="A3" s="3" t="s">
        <v>27</v>
      </c>
      <c r="B3" s="3" t="s">
        <v>28</v>
      </c>
      <c r="C3" s="3" t="s">
        <v>29</v>
      </c>
      <c r="D3" s="3" t="s">
        <v>30</v>
      </c>
      <c r="E3" s="3" t="s">
        <v>31</v>
      </c>
    </row>
    <row r="4" spans="1:5" x14ac:dyDescent="0.25">
      <c r="A4" s="9" t="s">
        <v>0</v>
      </c>
      <c r="B4" s="6">
        <f>MANNA!H4</f>
        <v>2370</v>
      </c>
      <c r="C4" s="6">
        <f>MANNA!H5</f>
        <v>0</v>
      </c>
      <c r="D4" s="6">
        <f>MANNA!H3</f>
        <v>-17147</v>
      </c>
      <c r="E4" s="8">
        <f>MANNA!H6</f>
        <v>-14777</v>
      </c>
    </row>
    <row r="5" spans="1:5" x14ac:dyDescent="0.25">
      <c r="A5" s="9" t="s">
        <v>14</v>
      </c>
      <c r="B5" s="6">
        <f>OTHER!H4</f>
        <v>0</v>
      </c>
      <c r="C5" s="6">
        <f>OTHER!H5</f>
        <v>0</v>
      </c>
      <c r="D5" s="6">
        <f>OTHER!H3</f>
        <v>0</v>
      </c>
      <c r="E5" s="8">
        <f>OTHER!H6</f>
        <v>0</v>
      </c>
    </row>
    <row r="6" spans="1:5" x14ac:dyDescent="0.25">
      <c r="A6" s="9" t="s">
        <v>15</v>
      </c>
      <c r="B6" s="6">
        <f>SHAWON!H4</f>
        <v>4665</v>
      </c>
      <c r="C6" s="6">
        <f>SHAWON!H5</f>
        <v>8540</v>
      </c>
      <c r="D6" s="6">
        <f>SHAWON!H3</f>
        <v>-27433.55</v>
      </c>
      <c r="E6" s="8">
        <f>SHAWON!H6</f>
        <v>-31308.55</v>
      </c>
    </row>
    <row r="7" spans="1:5" x14ac:dyDescent="0.25">
      <c r="A7" s="9" t="s">
        <v>16</v>
      </c>
      <c r="B7" s="6">
        <f>NASIR!H4</f>
        <v>12930</v>
      </c>
      <c r="C7" s="6">
        <f>NASIR!H5</f>
        <v>12500</v>
      </c>
      <c r="D7" s="6">
        <f>NASIR!H3</f>
        <v>-1099</v>
      </c>
      <c r="E7" s="8">
        <f>NASIR!H6</f>
        <v>-669</v>
      </c>
    </row>
    <row r="8" spans="1:5" x14ac:dyDescent="0.25">
      <c r="A8" s="9" t="s">
        <v>17</v>
      </c>
      <c r="B8" s="6">
        <f>MAHFUZ!H4</f>
        <v>4159</v>
      </c>
      <c r="C8" s="6">
        <f>MAHFUZ!H5</f>
        <v>10000</v>
      </c>
      <c r="D8" s="6">
        <f>MAHFUZ!H3</f>
        <v>-9795</v>
      </c>
      <c r="E8" s="8">
        <f>MAHFUZ!H6</f>
        <v>-15636</v>
      </c>
    </row>
    <row r="9" spans="1:5" x14ac:dyDescent="0.25">
      <c r="A9" s="9" t="s">
        <v>18</v>
      </c>
      <c r="B9" s="6">
        <f>JIHAD!H4</f>
        <v>43289</v>
      </c>
      <c r="C9" s="6">
        <f>JIHAD!H5</f>
        <v>42000</v>
      </c>
      <c r="D9" s="6">
        <f>JIHAD!H3</f>
        <v>-4536</v>
      </c>
      <c r="E9" s="8">
        <f>JIHAD!H6</f>
        <v>-3247</v>
      </c>
    </row>
    <row r="10" spans="1:5" x14ac:dyDescent="0.25">
      <c r="A10" s="9" t="s">
        <v>19</v>
      </c>
      <c r="B10" s="6">
        <f>'MD SIR'!H4</f>
        <v>21460</v>
      </c>
      <c r="C10" s="6">
        <f>'MD SIR'!H5</f>
        <v>460</v>
      </c>
      <c r="D10" s="6">
        <f>'MD SIR'!H3</f>
        <v>-21000</v>
      </c>
      <c r="E10" s="8">
        <f>'MD SIR'!H6</f>
        <v>0</v>
      </c>
    </row>
    <row r="11" spans="1:5" x14ac:dyDescent="0.25">
      <c r="A11" s="9" t="s">
        <v>20</v>
      </c>
      <c r="B11" s="6">
        <f>UNCLE!H4</f>
        <v>0</v>
      </c>
      <c r="C11" s="6">
        <f>UNCLE!H5</f>
        <v>10000</v>
      </c>
      <c r="D11" s="6">
        <f>UNCLE!H3</f>
        <v>0</v>
      </c>
      <c r="E11" s="8">
        <f>UNCLE!H6</f>
        <v>-10000</v>
      </c>
    </row>
    <row r="12" spans="1:5" x14ac:dyDescent="0.25">
      <c r="A12" s="10" t="s">
        <v>32</v>
      </c>
      <c r="B12" s="11">
        <f>SUM(B4:B11)</f>
        <v>88873</v>
      </c>
      <c r="C12" s="11">
        <f>SUM(C4:C11)</f>
        <v>83500</v>
      </c>
      <c r="D12" s="11">
        <f>SUM(D4:D11)</f>
        <v>-81010.55</v>
      </c>
      <c r="E12" s="11">
        <f>SUM(E4:E11)</f>
        <v>-75637.55</v>
      </c>
    </row>
    <row r="14" spans="1:5" x14ac:dyDescent="0.25">
      <c r="A14" s="4" t="s">
        <v>33</v>
      </c>
      <c r="B14" s="8">
        <f>E12</f>
        <v>-75637.55</v>
      </c>
    </row>
    <row r="16" spans="1:5" ht="15.75" x14ac:dyDescent="0.25">
      <c r="A16" s="12" t="s">
        <v>34</v>
      </c>
    </row>
    <row r="17" spans="1:2" x14ac:dyDescent="0.25">
      <c r="A17" s="4" t="s">
        <v>35</v>
      </c>
      <c r="B17" s="5">
        <v>-121710.55</v>
      </c>
    </row>
    <row r="18" spans="1:2" x14ac:dyDescent="0.25">
      <c r="A18" s="4" t="s">
        <v>36</v>
      </c>
      <c r="B18" s="6">
        <f>FUND!B10</f>
        <v>90000</v>
      </c>
    </row>
    <row r="19" spans="1:2" x14ac:dyDescent="0.25">
      <c r="A19" s="4" t="s">
        <v>37</v>
      </c>
      <c r="B19" s="6">
        <f>B12</f>
        <v>88873</v>
      </c>
    </row>
    <row r="20" spans="1:2" ht="15.75" x14ac:dyDescent="0.25">
      <c r="A20" s="4" t="s">
        <v>38</v>
      </c>
      <c r="B20" s="13">
        <f>B17-FUND!B10+B12</f>
        <v>-122837.54999999999</v>
      </c>
    </row>
    <row r="22" spans="1:2" ht="15.75" x14ac:dyDescent="0.25">
      <c r="A22" s="12" t="s">
        <v>39</v>
      </c>
    </row>
    <row r="23" spans="1:2" x14ac:dyDescent="0.25">
      <c r="A23" s="4" t="s">
        <v>40</v>
      </c>
      <c r="B23" s="5">
        <v>40700</v>
      </c>
    </row>
    <row r="24" spans="1:2" ht="15.75" x14ac:dyDescent="0.25">
      <c r="A24" s="4" t="s">
        <v>41</v>
      </c>
      <c r="B24" s="14">
        <f>B23+FUND!B10-C12</f>
        <v>47200</v>
      </c>
    </row>
  </sheetData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FUND</vt:lpstr>
      <vt:lpstr>MANNA</vt:lpstr>
      <vt:lpstr>OTHER</vt:lpstr>
      <vt:lpstr>SHAWON</vt:lpstr>
      <vt:lpstr>NASIR</vt:lpstr>
      <vt:lpstr>MAHFUZ</vt:lpstr>
      <vt:lpstr>JIHAD</vt:lpstr>
      <vt:lpstr>MD SIR</vt:lpstr>
      <vt:lpstr>UNCLE</vt:lpstr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shabukta haider</cp:lastModifiedBy>
  <cp:lastPrinted>2026-06-30T23:18:10Z</cp:lastPrinted>
  <dcterms:created xsi:type="dcterms:W3CDTF">2026-06-28T04:32:33Z</dcterms:created>
  <dcterms:modified xsi:type="dcterms:W3CDTF">2026-07-01T08:45:13Z</dcterms:modified>
</cp:coreProperties>
</file>