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9d4d1756188c0e2/Desktop/Documents/BILL ALL/WEEKLY BILLS/"/>
    </mc:Choice>
  </mc:AlternateContent>
  <xr:revisionPtr revIDLastSave="31" documentId="13_ncr:1_{5D983F60-F9CF-4E47-8216-AF6827D8D5E0}" xr6:coauthVersionLast="47" xr6:coauthVersionMax="47" xr10:uidLastSave="{E7AD2572-741A-4133-8F6A-1D867E26EEDE}"/>
  <bookViews>
    <workbookView xWindow="-120" yWindow="-120" windowWidth="15600" windowHeight="11040" activeTab="4" xr2:uid="{00000000-000D-0000-FFFF-FFFF00000000}"/>
  </bookViews>
  <sheets>
    <sheet name="MANNA" sheetId="1" r:id="rId1"/>
    <sheet name="OTHER" sheetId="2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0" l="1"/>
  <c r="D10" i="10"/>
  <c r="D9" i="10"/>
  <c r="D8" i="10"/>
  <c r="D7" i="10"/>
  <c r="D6" i="10"/>
  <c r="D5" i="10"/>
  <c r="D4" i="10"/>
  <c r="D12" i="10" s="1"/>
  <c r="B10" i="9"/>
  <c r="H5" i="8"/>
  <c r="C11" i="10" s="1"/>
  <c r="H4" i="8"/>
  <c r="B11" i="10" s="1"/>
  <c r="H5" i="7"/>
  <c r="C10" i="10" s="1"/>
  <c r="H4" i="7"/>
  <c r="B10" i="10" s="1"/>
  <c r="H5" i="6"/>
  <c r="C9" i="10" s="1"/>
  <c r="H4" i="6"/>
  <c r="H5" i="5"/>
  <c r="C8" i="10" s="1"/>
  <c r="H4" i="5"/>
  <c r="B8" i="10" s="1"/>
  <c r="H5" i="4"/>
  <c r="C7" i="10" s="1"/>
  <c r="H4" i="4"/>
  <c r="B7" i="10" s="1"/>
  <c r="H5" i="3"/>
  <c r="C6" i="10" s="1"/>
  <c r="H4" i="3"/>
  <c r="B6" i="10" s="1"/>
  <c r="H5" i="2"/>
  <c r="C5" i="10" s="1"/>
  <c r="H4" i="2"/>
  <c r="B5" i="10" s="1"/>
  <c r="H5" i="1"/>
  <c r="C4" i="10" s="1"/>
  <c r="H4" i="1"/>
  <c r="H6" i="1" s="1"/>
  <c r="E4" i="10" s="1"/>
  <c r="H6" i="6" l="1"/>
  <c r="E9" i="10" s="1"/>
  <c r="C12" i="10"/>
  <c r="B24" i="10" s="1"/>
  <c r="H6" i="3"/>
  <c r="E6" i="10" s="1"/>
  <c r="H6" i="7"/>
  <c r="E10" i="10" s="1"/>
  <c r="B9" i="10"/>
  <c r="H6" i="4"/>
  <c r="E7" i="10" s="1"/>
  <c r="B4" i="10"/>
  <c r="H6" i="5"/>
  <c r="E8" i="10" s="1"/>
  <c r="B18" i="10"/>
  <c r="H6" i="8"/>
  <c r="E11" i="10" s="1"/>
  <c r="H6" i="2"/>
  <c r="E5" i="10" s="1"/>
  <c r="E12" i="10" l="1"/>
  <c r="B14" i="10" s="1"/>
  <c r="B12" i="10"/>
  <c r="B19" i="10" l="1"/>
  <c r="B20" i="10"/>
</calcChain>
</file>

<file path=xl/sharedStrings.xml><?xml version="1.0" encoding="utf-8"?>
<sst xmlns="http://schemas.openxmlformats.org/spreadsheetml/2006/main" count="450" uniqueCount="122">
  <si>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</si>
  <si>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</si>
  <si>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</si>
  <si>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</si>
  <si>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</si>
  <si>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</si>
  <si>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</si>
  <si>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</si>
  <si>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</si>
  <si>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</si>
  <si>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</si>
  <si>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</si>
  <si>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</si>
  <si>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</si>
  <si>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</si>
  <si>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</si>
  <si>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</si>
  <si>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</si>
  <si>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</si>
  <si>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</si>
  <si>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</si>
  <si>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</si>
  <si>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</si>
  <si>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</si>
  <si>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</si>
  <si>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</si>
  <si>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</si>
  <si>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</si>
  <si>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</si>
  <si>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</si>
  <si>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</si>
  <si>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</si>
  <si>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</si>
  <si>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</si>
  <si>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</si>
  <si>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</si>
  <si>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</si>
  <si>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</si>
  <si>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</si>
  <si>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</si>
  <si>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</si>
  <si>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</si>
  <si>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21.6.26</t>
  </si>
  <si>
    <t>24.6.26</t>
  </si>
  <si>
    <t>16.6.26</t>
  </si>
  <si>
    <t>15.6.26</t>
  </si>
  <si>
    <t>FARE</t>
  </si>
  <si>
    <t>17.6.26</t>
  </si>
  <si>
    <t>FABRICS OR SOMETHING, AWB: 2606129995, INV-260649</t>
  </si>
  <si>
    <t>SUZHOU SHUNANO TEX</t>
  </si>
  <si>
    <t>11.6.26</t>
  </si>
  <si>
    <t>LUNCH BKMEA</t>
  </si>
  <si>
    <t>13.6.26</t>
  </si>
  <si>
    <t>MOBILE</t>
  </si>
  <si>
    <t>MOBILE BILL JUNE 2026</t>
  </si>
  <si>
    <t>14.6.26</t>
  </si>
  <si>
    <t>IMPROT FABRICS, ROTHCHILD PP FABRICS</t>
  </si>
  <si>
    <t>ROTH CHILD</t>
  </si>
  <si>
    <t>INCENTIVE</t>
  </si>
  <si>
    <t>INCENTIVE RETURN CIVIL AUDIT-CHALLAN</t>
  </si>
  <si>
    <t>19.6.26</t>
  </si>
  <si>
    <t>WASHROOM FIX</t>
  </si>
  <si>
    <t>18.6.26</t>
  </si>
  <si>
    <t>HARD DISK</t>
  </si>
  <si>
    <t>ACCESSORIES</t>
  </si>
  <si>
    <t>UD</t>
  </si>
  <si>
    <t>UD 15/5</t>
  </si>
  <si>
    <t>23.6.26</t>
  </si>
  <si>
    <t>LUNCH</t>
  </si>
  <si>
    <t>20.6.26</t>
  </si>
  <si>
    <t>LOCK KEY</t>
  </si>
  <si>
    <t>CO INV-121/26, 124/26</t>
  </si>
  <si>
    <t>22.6.26</t>
  </si>
  <si>
    <t>22.2.26</t>
  </si>
  <si>
    <t>UD 35/6</t>
  </si>
  <si>
    <t>UD 16/2</t>
  </si>
  <si>
    <t>BL INV-109/26, BGLH260999, MR003481</t>
  </si>
  <si>
    <t>BGOLS</t>
  </si>
  <si>
    <t>UD 7/6</t>
  </si>
  <si>
    <t>IMPORT FABRICS CNF, BL 921-61931796/KGL260912DAC</t>
  </si>
  <si>
    <t>TEAM LOGISTICS</t>
  </si>
  <si>
    <t>BREAKFAST FOR GUEST</t>
  </si>
  <si>
    <t>UD 15/4</t>
  </si>
  <si>
    <t>FOC UD 15/4</t>
  </si>
  <si>
    <t>PRINT</t>
  </si>
  <si>
    <t>UD 18/1</t>
  </si>
  <si>
    <t>UD 31/8</t>
  </si>
  <si>
    <t>UD 18, FOC</t>
  </si>
  <si>
    <t>UD 18</t>
  </si>
  <si>
    <t>BKASH</t>
  </si>
  <si>
    <t>UD 33/3</t>
  </si>
  <si>
    <t>FOC</t>
  </si>
  <si>
    <t>FOC, UD 18/1, HOLOGRAM</t>
  </si>
  <si>
    <t>FOC, UD 18/1, FABRICS</t>
  </si>
  <si>
    <t>A4X2</t>
  </si>
  <si>
    <t>12.6.26</t>
  </si>
  <si>
    <t>BL</t>
  </si>
  <si>
    <t>BL INV-80/26, BGLH260887, MR003468</t>
  </si>
  <si>
    <t>B-GOLS</t>
  </si>
  <si>
    <t>BL INV-103/26, BGLH261100, MR003452</t>
  </si>
  <si>
    <t>STAMP</t>
  </si>
  <si>
    <t>STAMP INV 6X500</t>
  </si>
  <si>
    <t xml:space="preserve">BL INV-126/26, </t>
  </si>
  <si>
    <t>SCAN GLOBAL</t>
  </si>
  <si>
    <t>STAMP INV-127/26, 6X500</t>
  </si>
  <si>
    <t>BL INV-127/26, PCL26060227, MR003368</t>
  </si>
  <si>
    <t>PASSION CARGO</t>
  </si>
  <si>
    <t>BL INV-120/26, BGLH261073, MR003493</t>
  </si>
  <si>
    <t>STAMP INV-89/26, 3X500</t>
  </si>
  <si>
    <t>BL INV-89/26, DACS023125, DOC NO. 2026/05/21/325</t>
  </si>
  <si>
    <t>BL INV-121+124/26, 01408, 01409,</t>
  </si>
  <si>
    <t>AEX SHIPPING</t>
  </si>
  <si>
    <t>STAMP INV-121+124/26,12X500</t>
  </si>
  <si>
    <t>BL INV-113/26, WACA26060162, REF NO. 866/10</t>
  </si>
  <si>
    <t>WAC</t>
  </si>
  <si>
    <t>REPAIR</t>
  </si>
  <si>
    <t xml:space="preserve">BL </t>
  </si>
  <si>
    <t>PC PARTS</t>
  </si>
  <si>
    <t>CO PAY</t>
  </si>
  <si>
    <t>DKC CNF BILL</t>
  </si>
  <si>
    <t>PAPERx2</t>
  </si>
  <si>
    <t>MD SIR GUEST FOOD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</si>
</sst>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rgb="FFB8932F"/>
      <name val="Calibri"/>
    </font>
    <font>
      <i/>
      <sz val="9"/>
      <color rgb="FF9A8F7A"/>
      <name val="Calibri"/>
    </font>
    <font>
      <b/>
      <sz val="11"/>
      <color rgb="FFFFFFFF"/>
      <name val="Calibri"/>
    </font>
    <font>
      <b/>
      <sz val="11"/>
      <color rgb="FF211C14"/>
      <name val="Calibri"/>
    </font>
    <font>
      <b/>
      <sz val="11"/>
      <color rgb="FF0000CC"/>
      <name val="Calibri"/>
    </font>
    <font>
      <sz val="11"/>
      <color rgb="FF211C14"/>
      <name val="Calibri"/>
    </font>
    <font>
      <b/>
      <sz val="12"/>
      <color rgb="FF211C14"/>
      <name val="Calibri"/>
    </font>
    <font>
      <b/>
      <sz val="11"/>
      <name val="Calibri"/>
    </font>
    <font>
      <b/>
      <sz val="12"/>
      <color rgb="FFB8932F"/>
      <name val="Calibri"/>
    </font>
    <font>
      <b/>
      <sz val="12"/>
      <color rgb="FF9B3A2E"/>
      <name val="Calibri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40" fontId="7" fillId="0" borderId="1" xfId="0" applyNumberFormat="1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workbookViewId="0">
      <selection activeCell="B11" sqref="B11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-9814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44</v>
      </c>
      <c r="B4" t="s">
        <v>46</v>
      </c>
      <c r="C4" t="s">
        <v>46</v>
      </c>
      <c r="D4" s="17">
        <v>140</v>
      </c>
      <c r="G4" s="4" t="s">
        <v>11</v>
      </c>
      <c r="H4" s="6">
        <f>INT(SUM(D4:D203))</f>
        <v>72217</v>
      </c>
      <c r="J4" s="15" t="s">
        <v>44</v>
      </c>
      <c r="L4" s="16">
        <v>4000</v>
      </c>
    </row>
    <row r="5" spans="1:12" x14ac:dyDescent="0.25">
      <c r="A5" t="s">
        <v>47</v>
      </c>
      <c r="B5" t="s">
        <v>46</v>
      </c>
      <c r="C5" t="s">
        <v>46</v>
      </c>
      <c r="D5" s="17">
        <v>190</v>
      </c>
      <c r="G5" s="4" t="s">
        <v>12</v>
      </c>
      <c r="H5" s="6">
        <f>SUM(L4:L33)</f>
        <v>79550</v>
      </c>
      <c r="J5" s="15" t="s">
        <v>45</v>
      </c>
      <c r="L5" s="16">
        <v>8050</v>
      </c>
    </row>
    <row r="6" spans="1:12" ht="15.75" x14ac:dyDescent="0.25">
      <c r="A6" t="s">
        <v>45</v>
      </c>
      <c r="B6" t="s">
        <v>119</v>
      </c>
      <c r="C6" t="s">
        <v>48</v>
      </c>
      <c r="D6" s="17">
        <v>8050</v>
      </c>
      <c r="E6" t="s">
        <v>49</v>
      </c>
      <c r="G6" s="7" t="s">
        <v>13</v>
      </c>
      <c r="H6" s="8">
        <f>H3+H4-H5</f>
        <v>-17147</v>
      </c>
      <c r="J6" s="15" t="s">
        <v>42</v>
      </c>
      <c r="L6" s="16">
        <v>7500</v>
      </c>
    </row>
    <row r="7" spans="1:12" x14ac:dyDescent="0.25">
      <c r="A7" t="s">
        <v>50</v>
      </c>
      <c r="B7" t="s">
        <v>46</v>
      </c>
      <c r="C7" t="s">
        <v>46</v>
      </c>
      <c r="D7" s="17">
        <v>80</v>
      </c>
      <c r="J7" s="15" t="s">
        <v>43</v>
      </c>
      <c r="L7" s="16">
        <v>2000</v>
      </c>
    </row>
    <row r="8" spans="1:12" x14ac:dyDescent="0.25">
      <c r="A8" t="s">
        <v>50</v>
      </c>
      <c r="B8" t="s">
        <v>14</v>
      </c>
      <c r="C8" t="s">
        <v>51</v>
      </c>
      <c r="D8" s="17">
        <v>300</v>
      </c>
      <c r="J8" s="15" t="s">
        <v>43</v>
      </c>
      <c r="L8" s="16">
        <v>58000</v>
      </c>
    </row>
    <row r="9" spans="1:12" x14ac:dyDescent="0.25">
      <c r="A9" t="s">
        <v>52</v>
      </c>
      <c r="B9" t="s">
        <v>53</v>
      </c>
      <c r="C9" t="s">
        <v>54</v>
      </c>
      <c r="D9" s="17">
        <v>1000</v>
      </c>
    </row>
    <row r="10" spans="1:12" x14ac:dyDescent="0.25">
      <c r="A10" t="s">
        <v>55</v>
      </c>
      <c r="B10" t="s">
        <v>46</v>
      </c>
      <c r="C10" t="s">
        <v>46</v>
      </c>
      <c r="D10" s="17">
        <v>220</v>
      </c>
    </row>
    <row r="11" spans="1:12" x14ac:dyDescent="0.25">
      <c r="A11" t="s">
        <v>42</v>
      </c>
      <c r="B11" t="s">
        <v>119</v>
      </c>
      <c r="C11" t="s">
        <v>56</v>
      </c>
      <c r="D11" s="17">
        <v>5500</v>
      </c>
      <c r="E11" t="s">
        <v>57</v>
      </c>
    </row>
    <row r="12" spans="1:12" x14ac:dyDescent="0.25">
      <c r="A12" t="s">
        <v>43</v>
      </c>
      <c r="B12" t="s">
        <v>58</v>
      </c>
      <c r="C12" t="s">
        <v>59</v>
      </c>
      <c r="D12" s="17">
        <v>56737</v>
      </c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>
      <selection activeCell="B5" sqref="B5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60</v>
      </c>
      <c r="B4" t="s">
        <v>115</v>
      </c>
      <c r="C4" t="s">
        <v>61</v>
      </c>
      <c r="D4" s="17">
        <v>550</v>
      </c>
      <c r="G4" s="4" t="s">
        <v>11</v>
      </c>
      <c r="H4" s="6">
        <f>INT(SUM(D4:D203))</f>
        <v>550</v>
      </c>
      <c r="L4">
        <v>550</v>
      </c>
    </row>
    <row r="5" spans="1:12" x14ac:dyDescent="0.25">
      <c r="G5" s="4" t="s">
        <v>12</v>
      </c>
      <c r="H5" s="6">
        <f>SUM(L4:L33)</f>
        <v>550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workbookViewId="0">
      <selection activeCell="B16" sqref="B1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-27942.55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62</v>
      </c>
      <c r="B4" t="s">
        <v>46</v>
      </c>
      <c r="C4" t="s">
        <v>46</v>
      </c>
      <c r="D4" s="17">
        <v>200</v>
      </c>
      <c r="G4" s="4" t="s">
        <v>11</v>
      </c>
      <c r="H4" s="6">
        <f>INT(SUM(D4:D203))</f>
        <v>6009</v>
      </c>
      <c r="J4" t="s">
        <v>45</v>
      </c>
      <c r="L4">
        <v>500</v>
      </c>
    </row>
    <row r="5" spans="1:12" x14ac:dyDescent="0.25">
      <c r="A5" t="s">
        <v>62</v>
      </c>
      <c r="B5" t="s">
        <v>117</v>
      </c>
      <c r="C5" t="s">
        <v>63</v>
      </c>
      <c r="D5" s="17">
        <v>4000</v>
      </c>
      <c r="G5" s="4" t="s">
        <v>12</v>
      </c>
      <c r="H5" s="6">
        <f>SUM(L4:L33)</f>
        <v>5500</v>
      </c>
      <c r="J5" t="s">
        <v>62</v>
      </c>
      <c r="L5">
        <v>1000</v>
      </c>
    </row>
    <row r="6" spans="1:12" ht="15.75" x14ac:dyDescent="0.25">
      <c r="A6" t="s">
        <v>62</v>
      </c>
      <c r="B6" t="s">
        <v>64</v>
      </c>
      <c r="C6" t="s">
        <v>64</v>
      </c>
      <c r="D6" s="17">
        <v>140</v>
      </c>
      <c r="G6" s="7" t="s">
        <v>13</v>
      </c>
      <c r="H6" s="8">
        <f>H3+H4-H5</f>
        <v>-27433.55</v>
      </c>
      <c r="J6" t="s">
        <v>62</v>
      </c>
      <c r="L6">
        <v>4000</v>
      </c>
    </row>
    <row r="7" spans="1:12" x14ac:dyDescent="0.25">
      <c r="A7" t="s">
        <v>62</v>
      </c>
      <c r="B7" t="s">
        <v>65</v>
      </c>
      <c r="C7" t="s">
        <v>66</v>
      </c>
      <c r="D7" s="17">
        <v>714.29</v>
      </c>
    </row>
    <row r="8" spans="1:12" x14ac:dyDescent="0.25">
      <c r="A8" t="s">
        <v>62</v>
      </c>
      <c r="B8" t="s">
        <v>46</v>
      </c>
      <c r="C8" t="s">
        <v>46</v>
      </c>
      <c r="D8" s="17">
        <v>205</v>
      </c>
    </row>
    <row r="9" spans="1:12" x14ac:dyDescent="0.25">
      <c r="A9" t="s">
        <v>67</v>
      </c>
      <c r="B9" t="s">
        <v>68</v>
      </c>
      <c r="C9" t="s">
        <v>68</v>
      </c>
      <c r="D9" s="17">
        <v>150</v>
      </c>
    </row>
    <row r="10" spans="1:12" x14ac:dyDescent="0.25">
      <c r="A10" t="s">
        <v>69</v>
      </c>
      <c r="B10" t="s">
        <v>64</v>
      </c>
      <c r="C10" t="s">
        <v>70</v>
      </c>
      <c r="D10" s="17">
        <v>50</v>
      </c>
    </row>
    <row r="11" spans="1:12" x14ac:dyDescent="0.25">
      <c r="A11" t="s">
        <v>67</v>
      </c>
      <c r="B11" t="s">
        <v>46</v>
      </c>
      <c r="C11" t="s">
        <v>46</v>
      </c>
      <c r="D11" s="17">
        <v>50</v>
      </c>
    </row>
    <row r="12" spans="1:12" x14ac:dyDescent="0.25">
      <c r="A12" t="s">
        <v>67</v>
      </c>
      <c r="B12" t="s">
        <v>68</v>
      </c>
      <c r="C12" t="s">
        <v>68</v>
      </c>
      <c r="D12" s="17">
        <v>130</v>
      </c>
    </row>
    <row r="13" spans="1:12" x14ac:dyDescent="0.25">
      <c r="A13" t="s">
        <v>69</v>
      </c>
      <c r="B13" t="s">
        <v>46</v>
      </c>
      <c r="C13" t="s">
        <v>46</v>
      </c>
      <c r="D13" s="17">
        <v>160</v>
      </c>
    </row>
    <row r="14" spans="1:12" x14ac:dyDescent="0.25">
      <c r="A14" t="s">
        <v>67</v>
      </c>
      <c r="B14" t="s">
        <v>46</v>
      </c>
      <c r="C14" t="s">
        <v>46</v>
      </c>
      <c r="D14" s="17">
        <v>100</v>
      </c>
    </row>
    <row r="15" spans="1:12" x14ac:dyDescent="0.25">
      <c r="A15" t="s">
        <v>43</v>
      </c>
      <c r="B15" t="s">
        <v>46</v>
      </c>
      <c r="C15" t="s">
        <v>46</v>
      </c>
      <c r="D15" s="17">
        <v>110</v>
      </c>
    </row>
  </sheetData>
  <dataValidations count="1">
    <dataValidation type="list" allowBlank="1" sqref="B4:B5 B7:B9 B11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workbookViewId="0">
      <selection activeCell="B5" sqref="B5"/>
    </sheetView>
  </sheetViews>
  <sheetFormatPr defaultRowHeight="15" x14ac:dyDescent="0.25"/>
  <cols>
    <col min="1" max="1" width="10" customWidth="1"/>
    <col min="2" max="2" width="8" bestFit="1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-1109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69</v>
      </c>
      <c r="B4" t="s">
        <v>118</v>
      </c>
      <c r="C4" t="s">
        <v>71</v>
      </c>
      <c r="D4" s="17">
        <v>205</v>
      </c>
      <c r="G4" s="4" t="s">
        <v>11</v>
      </c>
      <c r="H4" s="6">
        <f>INT(SUM(D4:D203))</f>
        <v>2010</v>
      </c>
      <c r="J4" t="s">
        <v>73</v>
      </c>
      <c r="L4">
        <v>1000</v>
      </c>
    </row>
    <row r="5" spans="1:12" x14ac:dyDescent="0.25">
      <c r="A5" t="s">
        <v>44</v>
      </c>
      <c r="B5" t="s">
        <v>46</v>
      </c>
      <c r="C5" t="s">
        <v>46</v>
      </c>
      <c r="D5" s="17">
        <v>300</v>
      </c>
      <c r="G5" s="4" t="s">
        <v>12</v>
      </c>
      <c r="H5" s="6">
        <f>SUM(L4:L33)</f>
        <v>2000</v>
      </c>
      <c r="J5" t="s">
        <v>47</v>
      </c>
      <c r="L5">
        <v>1000</v>
      </c>
    </row>
    <row r="6" spans="1:12" ht="15.75" x14ac:dyDescent="0.25">
      <c r="A6" t="s">
        <v>44</v>
      </c>
      <c r="B6" t="s">
        <v>68</v>
      </c>
      <c r="C6" t="s">
        <v>68</v>
      </c>
      <c r="D6" s="17">
        <v>180</v>
      </c>
      <c r="G6" s="7" t="s">
        <v>13</v>
      </c>
      <c r="H6" s="8">
        <f>H3+H4-H5</f>
        <v>-1099</v>
      </c>
    </row>
    <row r="7" spans="1:12" x14ac:dyDescent="0.25">
      <c r="A7" t="s">
        <v>55</v>
      </c>
      <c r="B7" t="s">
        <v>46</v>
      </c>
      <c r="C7" t="s">
        <v>46</v>
      </c>
      <c r="D7" s="17">
        <v>120</v>
      </c>
    </row>
    <row r="8" spans="1:12" x14ac:dyDescent="0.25">
      <c r="A8" t="s">
        <v>55</v>
      </c>
      <c r="B8" t="s">
        <v>68</v>
      </c>
      <c r="C8" t="s">
        <v>68</v>
      </c>
      <c r="D8" s="17">
        <v>220</v>
      </c>
    </row>
    <row r="9" spans="1:12" x14ac:dyDescent="0.25">
      <c r="A9" t="s">
        <v>45</v>
      </c>
      <c r="B9" t="s">
        <v>46</v>
      </c>
      <c r="C9" t="s">
        <v>46</v>
      </c>
      <c r="D9" s="17">
        <v>340</v>
      </c>
    </row>
    <row r="10" spans="1:12" x14ac:dyDescent="0.25">
      <c r="A10" t="s">
        <v>72</v>
      </c>
      <c r="B10" t="s">
        <v>46</v>
      </c>
      <c r="C10" t="s">
        <v>46</v>
      </c>
      <c r="D10" s="17">
        <v>255</v>
      </c>
    </row>
    <row r="11" spans="1:12" x14ac:dyDescent="0.25">
      <c r="A11" t="s">
        <v>42</v>
      </c>
      <c r="B11" t="s">
        <v>46</v>
      </c>
      <c r="C11" t="s">
        <v>46</v>
      </c>
      <c r="D11" s="17">
        <v>110</v>
      </c>
    </row>
    <row r="12" spans="1:12" x14ac:dyDescent="0.25">
      <c r="A12" t="s">
        <v>42</v>
      </c>
      <c r="B12" t="s">
        <v>68</v>
      </c>
      <c r="C12" t="s">
        <v>68</v>
      </c>
      <c r="D12" s="17">
        <v>220</v>
      </c>
    </row>
    <row r="13" spans="1:12" x14ac:dyDescent="0.25">
      <c r="A13" t="s">
        <v>67</v>
      </c>
      <c r="B13" t="s">
        <v>46</v>
      </c>
      <c r="C13" t="s">
        <v>46</v>
      </c>
      <c r="D13" s="17">
        <v>60</v>
      </c>
    </row>
  </sheetData>
  <dataValidations count="1">
    <dataValidation type="list" allowBlank="1" sqref="B4:B203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"/>
  <sheetViews>
    <sheetView tabSelected="1" topLeftCell="A13" workbookViewId="0">
      <selection activeCell="B18" sqref="B18"/>
    </sheetView>
  </sheetViews>
  <sheetFormatPr defaultRowHeight="15" x14ac:dyDescent="0.25"/>
  <cols>
    <col min="1" max="1" width="10" customWidth="1"/>
    <col min="2" max="2" width="13.28515625" bestFit="1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-731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69</v>
      </c>
      <c r="B4" t="s">
        <v>65</v>
      </c>
      <c r="C4" t="s">
        <v>74</v>
      </c>
      <c r="D4" s="18">
        <v>901.02</v>
      </c>
      <c r="G4" s="4" t="s">
        <v>11</v>
      </c>
      <c r="H4" s="6">
        <f>INT(SUM(D4:D203))</f>
        <v>22336</v>
      </c>
      <c r="J4" t="s">
        <v>52</v>
      </c>
      <c r="L4" s="17">
        <v>1400</v>
      </c>
    </row>
    <row r="5" spans="1:12" x14ac:dyDescent="0.25">
      <c r="A5" t="s">
        <v>60</v>
      </c>
      <c r="B5" t="s">
        <v>65</v>
      </c>
      <c r="C5" t="s">
        <v>75</v>
      </c>
      <c r="D5" s="18">
        <v>714.29</v>
      </c>
      <c r="G5" s="4" t="s">
        <v>12</v>
      </c>
      <c r="H5" s="6">
        <f>SUM(L4:L33)</f>
        <v>31400</v>
      </c>
      <c r="J5" t="s">
        <v>44</v>
      </c>
      <c r="L5" s="17">
        <v>2000</v>
      </c>
    </row>
    <row r="6" spans="1:12" ht="15.75" x14ac:dyDescent="0.25">
      <c r="A6" t="s">
        <v>62</v>
      </c>
      <c r="B6" t="s">
        <v>46</v>
      </c>
      <c r="C6" t="s">
        <v>46</v>
      </c>
      <c r="D6" s="18">
        <v>155</v>
      </c>
      <c r="G6" s="7" t="s">
        <v>13</v>
      </c>
      <c r="H6" s="8">
        <f>H3+H4-H5</f>
        <v>-9795</v>
      </c>
      <c r="J6" t="s">
        <v>47</v>
      </c>
      <c r="L6" s="17">
        <v>7000</v>
      </c>
    </row>
    <row r="7" spans="1:12" x14ac:dyDescent="0.25">
      <c r="A7" t="s">
        <v>62</v>
      </c>
      <c r="B7" t="s">
        <v>68</v>
      </c>
      <c r="C7" t="s">
        <v>68</v>
      </c>
      <c r="D7" s="18">
        <v>100</v>
      </c>
      <c r="J7" t="s">
        <v>62</v>
      </c>
      <c r="L7" s="17">
        <v>3000</v>
      </c>
    </row>
    <row r="8" spans="1:12" x14ac:dyDescent="0.25">
      <c r="A8" t="s">
        <v>62</v>
      </c>
      <c r="B8" t="s">
        <v>116</v>
      </c>
      <c r="C8" t="s">
        <v>76</v>
      </c>
      <c r="D8" s="18">
        <v>1500</v>
      </c>
      <c r="E8" t="s">
        <v>77</v>
      </c>
      <c r="J8" t="s">
        <v>42</v>
      </c>
      <c r="L8" s="17">
        <v>2000</v>
      </c>
    </row>
    <row r="9" spans="1:12" x14ac:dyDescent="0.25">
      <c r="A9" t="s">
        <v>62</v>
      </c>
      <c r="B9" t="s">
        <v>65</v>
      </c>
      <c r="C9" t="s">
        <v>78</v>
      </c>
      <c r="D9" s="18">
        <v>714.29</v>
      </c>
      <c r="J9" t="s">
        <v>42</v>
      </c>
      <c r="L9" s="17">
        <v>5000</v>
      </c>
    </row>
    <row r="10" spans="1:12" x14ac:dyDescent="0.25">
      <c r="A10" t="s">
        <v>44</v>
      </c>
      <c r="B10" t="s">
        <v>119</v>
      </c>
      <c r="C10" t="s">
        <v>79</v>
      </c>
      <c r="D10" s="18">
        <v>5500</v>
      </c>
      <c r="E10" t="s">
        <v>80</v>
      </c>
      <c r="J10" t="s">
        <v>42</v>
      </c>
      <c r="L10" s="17">
        <v>6000</v>
      </c>
    </row>
    <row r="11" spans="1:12" x14ac:dyDescent="0.25">
      <c r="A11" t="s">
        <v>47</v>
      </c>
      <c r="B11" t="s">
        <v>46</v>
      </c>
      <c r="C11" t="s">
        <v>46</v>
      </c>
      <c r="D11" s="18">
        <v>270</v>
      </c>
      <c r="J11" t="s">
        <v>43</v>
      </c>
      <c r="L11" s="17">
        <v>5000</v>
      </c>
    </row>
    <row r="12" spans="1:12" x14ac:dyDescent="0.25">
      <c r="A12" t="s">
        <v>47</v>
      </c>
      <c r="B12" t="s">
        <v>68</v>
      </c>
      <c r="C12" t="s">
        <v>68</v>
      </c>
      <c r="D12" s="18">
        <v>100</v>
      </c>
    </row>
    <row r="13" spans="1:12" x14ac:dyDescent="0.25">
      <c r="A13" t="s">
        <v>52</v>
      </c>
      <c r="B13" t="s">
        <v>64</v>
      </c>
      <c r="C13" t="s">
        <v>64</v>
      </c>
      <c r="D13" s="18">
        <v>410</v>
      </c>
    </row>
    <row r="14" spans="1:12" x14ac:dyDescent="0.25">
      <c r="A14" t="s">
        <v>52</v>
      </c>
      <c r="B14" t="s">
        <v>64</v>
      </c>
      <c r="C14" t="s">
        <v>64</v>
      </c>
      <c r="D14" s="18">
        <v>180</v>
      </c>
    </row>
    <row r="15" spans="1:12" x14ac:dyDescent="0.25">
      <c r="A15" t="s">
        <v>52</v>
      </c>
      <c r="B15" t="s">
        <v>64</v>
      </c>
      <c r="C15" t="s">
        <v>64</v>
      </c>
      <c r="D15" s="18">
        <v>640</v>
      </c>
    </row>
    <row r="16" spans="1:12" x14ac:dyDescent="0.25">
      <c r="A16" t="s">
        <v>44</v>
      </c>
      <c r="B16" t="s">
        <v>46</v>
      </c>
      <c r="C16" t="s">
        <v>46</v>
      </c>
      <c r="D16" s="18">
        <v>150</v>
      </c>
    </row>
    <row r="17" spans="1:4" x14ac:dyDescent="0.25">
      <c r="A17" t="s">
        <v>44</v>
      </c>
      <c r="B17" t="s">
        <v>121</v>
      </c>
      <c r="C17" t="s">
        <v>81</v>
      </c>
      <c r="D17" s="18">
        <v>300</v>
      </c>
    </row>
    <row r="18" spans="1:4" x14ac:dyDescent="0.25">
      <c r="A18" t="s">
        <v>45</v>
      </c>
      <c r="B18" t="s">
        <v>65</v>
      </c>
      <c r="C18" t="s">
        <v>82</v>
      </c>
      <c r="D18" s="18">
        <v>714.29</v>
      </c>
    </row>
    <row r="19" spans="1:4" x14ac:dyDescent="0.25">
      <c r="A19" t="s">
        <v>47</v>
      </c>
      <c r="B19" t="s">
        <v>65</v>
      </c>
      <c r="C19" t="s">
        <v>83</v>
      </c>
      <c r="D19" s="18">
        <v>304.5</v>
      </c>
    </row>
    <row r="20" spans="1:4" x14ac:dyDescent="0.25">
      <c r="A20" t="s">
        <v>67</v>
      </c>
      <c r="B20" t="s">
        <v>46</v>
      </c>
      <c r="C20" t="s">
        <v>46</v>
      </c>
      <c r="D20" s="18">
        <v>130</v>
      </c>
    </row>
    <row r="21" spans="1:4" x14ac:dyDescent="0.25">
      <c r="A21" t="s">
        <v>67</v>
      </c>
      <c r="B21" t="s">
        <v>68</v>
      </c>
      <c r="C21" t="s">
        <v>68</v>
      </c>
      <c r="D21" s="18">
        <v>100</v>
      </c>
    </row>
    <row r="22" spans="1:4" x14ac:dyDescent="0.25">
      <c r="A22" t="s">
        <v>67</v>
      </c>
      <c r="B22" t="s">
        <v>84</v>
      </c>
      <c r="C22" t="s">
        <v>84</v>
      </c>
      <c r="D22" s="18">
        <v>40</v>
      </c>
    </row>
    <row r="23" spans="1:4" x14ac:dyDescent="0.25">
      <c r="A23" t="s">
        <v>67</v>
      </c>
      <c r="B23" t="s">
        <v>65</v>
      </c>
      <c r="C23" t="s">
        <v>85</v>
      </c>
      <c r="D23" s="18">
        <v>714.29</v>
      </c>
    </row>
    <row r="24" spans="1:4" x14ac:dyDescent="0.25">
      <c r="A24" t="s">
        <v>42</v>
      </c>
      <c r="B24" t="s">
        <v>84</v>
      </c>
      <c r="C24" t="s">
        <v>84</v>
      </c>
      <c r="D24" s="18">
        <v>60</v>
      </c>
    </row>
    <row r="25" spans="1:4" x14ac:dyDescent="0.25">
      <c r="A25" t="s">
        <v>42</v>
      </c>
      <c r="B25" t="s">
        <v>65</v>
      </c>
      <c r="C25" t="s">
        <v>86</v>
      </c>
      <c r="D25" s="18">
        <v>756.12</v>
      </c>
    </row>
    <row r="26" spans="1:4" x14ac:dyDescent="0.25">
      <c r="A26" t="s">
        <v>42</v>
      </c>
      <c r="B26" t="s">
        <v>65</v>
      </c>
      <c r="C26" t="s">
        <v>87</v>
      </c>
      <c r="D26" s="18">
        <v>304.5</v>
      </c>
    </row>
    <row r="27" spans="1:4" x14ac:dyDescent="0.25">
      <c r="A27" t="s">
        <v>42</v>
      </c>
      <c r="B27" t="s">
        <v>65</v>
      </c>
      <c r="C27" t="s">
        <v>88</v>
      </c>
      <c r="D27" s="18">
        <v>5882.65</v>
      </c>
    </row>
    <row r="29" spans="1:4" x14ac:dyDescent="0.25">
      <c r="A29" t="s">
        <v>43</v>
      </c>
      <c r="B29" t="s">
        <v>46</v>
      </c>
      <c r="C29" t="s">
        <v>46</v>
      </c>
      <c r="D29" s="18">
        <v>230</v>
      </c>
    </row>
    <row r="30" spans="1:4" x14ac:dyDescent="0.25">
      <c r="A30" t="s">
        <v>43</v>
      </c>
      <c r="B30" t="s">
        <v>68</v>
      </c>
      <c r="C30" t="s">
        <v>68</v>
      </c>
      <c r="D30" s="18">
        <v>100</v>
      </c>
    </row>
    <row r="31" spans="1:4" x14ac:dyDescent="0.25">
      <c r="A31" t="s">
        <v>43</v>
      </c>
      <c r="B31" t="s">
        <v>89</v>
      </c>
      <c r="C31" t="s">
        <v>89</v>
      </c>
      <c r="D31" s="18">
        <v>37</v>
      </c>
    </row>
    <row r="32" spans="1:4" x14ac:dyDescent="0.25">
      <c r="A32" t="s">
        <v>43</v>
      </c>
      <c r="B32" t="s">
        <v>65</v>
      </c>
      <c r="C32" t="s">
        <v>90</v>
      </c>
      <c r="D32" s="18">
        <v>719.39</v>
      </c>
    </row>
    <row r="33" spans="1:4" x14ac:dyDescent="0.25">
      <c r="A33" t="s">
        <v>43</v>
      </c>
      <c r="B33" t="s">
        <v>91</v>
      </c>
      <c r="C33" t="s">
        <v>92</v>
      </c>
      <c r="D33" s="18">
        <v>304.5</v>
      </c>
    </row>
    <row r="34" spans="1:4" x14ac:dyDescent="0.25">
      <c r="A34" t="s">
        <v>43</v>
      </c>
      <c r="B34" t="s">
        <v>91</v>
      </c>
      <c r="C34" t="s">
        <v>93</v>
      </c>
      <c r="D34" s="18">
        <v>304.5</v>
      </c>
    </row>
  </sheetData>
  <dataValidations count="1">
    <dataValidation type="list" allowBlank="1" sqref="B4:B12 B16:B203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1"/>
  <sheetViews>
    <sheetView topLeftCell="A4" workbookViewId="0">
      <selection activeCell="B7" sqref="B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-1634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69</v>
      </c>
      <c r="B4" t="s">
        <v>120</v>
      </c>
      <c r="C4" t="s">
        <v>94</v>
      </c>
      <c r="D4" s="17">
        <v>960</v>
      </c>
      <c r="G4" s="4" t="s">
        <v>11</v>
      </c>
      <c r="H4" s="6">
        <f>INT(SUM(D4:D202))</f>
        <v>51098</v>
      </c>
      <c r="J4" t="s">
        <v>52</v>
      </c>
      <c r="L4">
        <v>6000</v>
      </c>
    </row>
    <row r="5" spans="1:12" x14ac:dyDescent="0.25">
      <c r="A5" t="s">
        <v>55</v>
      </c>
      <c r="B5" t="s">
        <v>46</v>
      </c>
      <c r="C5" t="s">
        <v>46</v>
      </c>
      <c r="D5" s="17">
        <v>220</v>
      </c>
      <c r="G5" s="4" t="s">
        <v>12</v>
      </c>
      <c r="H5" s="6">
        <f>SUM(L4:L32)</f>
        <v>54000</v>
      </c>
      <c r="J5" t="s">
        <v>55</v>
      </c>
      <c r="L5">
        <v>6500</v>
      </c>
    </row>
    <row r="6" spans="1:12" ht="15.75" x14ac:dyDescent="0.25">
      <c r="A6" t="s">
        <v>55</v>
      </c>
      <c r="B6" t="s">
        <v>68</v>
      </c>
      <c r="C6" t="s">
        <v>68</v>
      </c>
      <c r="D6" s="17">
        <v>100</v>
      </c>
      <c r="G6" s="7" t="s">
        <v>13</v>
      </c>
      <c r="H6" s="8">
        <f>H3+H4-H5</f>
        <v>-4536</v>
      </c>
      <c r="J6" t="s">
        <v>69</v>
      </c>
      <c r="L6">
        <v>1000</v>
      </c>
    </row>
    <row r="7" spans="1:12" x14ac:dyDescent="0.25">
      <c r="A7" t="s">
        <v>95</v>
      </c>
      <c r="B7" t="s">
        <v>120</v>
      </c>
      <c r="C7" t="s">
        <v>94</v>
      </c>
      <c r="D7" s="17">
        <v>960</v>
      </c>
      <c r="J7" t="s">
        <v>42</v>
      </c>
      <c r="L7">
        <v>21500</v>
      </c>
    </row>
    <row r="8" spans="1:12" x14ac:dyDescent="0.25">
      <c r="A8" t="s">
        <v>45</v>
      </c>
      <c r="B8" t="s">
        <v>68</v>
      </c>
      <c r="C8" t="s">
        <v>68</v>
      </c>
      <c r="D8" s="17">
        <v>100</v>
      </c>
      <c r="J8" t="s">
        <v>72</v>
      </c>
      <c r="L8">
        <v>2000</v>
      </c>
    </row>
    <row r="9" spans="1:12" x14ac:dyDescent="0.25">
      <c r="A9" t="s">
        <v>44</v>
      </c>
      <c r="B9" t="s">
        <v>46</v>
      </c>
      <c r="C9" t="s">
        <v>46</v>
      </c>
      <c r="D9" s="17">
        <v>140</v>
      </c>
      <c r="J9" t="s">
        <v>67</v>
      </c>
      <c r="L9">
        <v>13000</v>
      </c>
    </row>
    <row r="10" spans="1:12" x14ac:dyDescent="0.25">
      <c r="A10" t="s">
        <v>45</v>
      </c>
      <c r="B10" t="s">
        <v>46</v>
      </c>
      <c r="C10" t="s">
        <v>46</v>
      </c>
      <c r="D10" s="17">
        <v>200</v>
      </c>
      <c r="J10" t="s">
        <v>43</v>
      </c>
      <c r="L10">
        <v>4000</v>
      </c>
    </row>
    <row r="11" spans="1:12" x14ac:dyDescent="0.25">
      <c r="A11" t="s">
        <v>45</v>
      </c>
      <c r="B11" t="s">
        <v>68</v>
      </c>
      <c r="C11" t="s">
        <v>68</v>
      </c>
      <c r="D11" s="17">
        <v>100</v>
      </c>
    </row>
    <row r="12" spans="1:12" x14ac:dyDescent="0.25">
      <c r="A12" t="s">
        <v>44</v>
      </c>
      <c r="B12" t="s">
        <v>96</v>
      </c>
      <c r="C12" t="s">
        <v>97</v>
      </c>
      <c r="D12" s="17">
        <v>1500</v>
      </c>
      <c r="E12" t="s">
        <v>98</v>
      </c>
    </row>
    <row r="13" spans="1:12" x14ac:dyDescent="0.25">
      <c r="A13" t="s">
        <v>55</v>
      </c>
      <c r="B13" t="s">
        <v>96</v>
      </c>
      <c r="C13" t="s">
        <v>99</v>
      </c>
      <c r="D13" s="17">
        <v>6200</v>
      </c>
      <c r="E13" t="s">
        <v>98</v>
      </c>
    </row>
    <row r="14" spans="1:12" x14ac:dyDescent="0.25">
      <c r="A14" t="s">
        <v>67</v>
      </c>
      <c r="B14" t="s">
        <v>46</v>
      </c>
      <c r="C14" t="s">
        <v>46</v>
      </c>
      <c r="D14" s="17">
        <v>100</v>
      </c>
    </row>
    <row r="15" spans="1:12" x14ac:dyDescent="0.25">
      <c r="A15" t="s">
        <v>67</v>
      </c>
      <c r="B15" t="s">
        <v>68</v>
      </c>
      <c r="C15" t="s">
        <v>68</v>
      </c>
      <c r="D15" s="17">
        <v>100</v>
      </c>
    </row>
    <row r="16" spans="1:12" x14ac:dyDescent="0.25">
      <c r="A16" t="s">
        <v>67</v>
      </c>
      <c r="B16" t="s">
        <v>100</v>
      </c>
      <c r="C16" t="s">
        <v>101</v>
      </c>
      <c r="D16" s="17">
        <v>3000</v>
      </c>
    </row>
    <row r="17" spans="1:5" x14ac:dyDescent="0.25">
      <c r="A17" t="s">
        <v>67</v>
      </c>
      <c r="B17" t="s">
        <v>96</v>
      </c>
      <c r="C17" t="s">
        <v>102</v>
      </c>
      <c r="D17" s="17">
        <v>2500</v>
      </c>
      <c r="E17" t="s">
        <v>103</v>
      </c>
    </row>
    <row r="18" spans="1:5" x14ac:dyDescent="0.25">
      <c r="A18" t="s">
        <v>67</v>
      </c>
      <c r="B18" t="s">
        <v>100</v>
      </c>
      <c r="C18" t="s">
        <v>104</v>
      </c>
      <c r="D18" s="17">
        <v>3000</v>
      </c>
    </row>
    <row r="19" spans="1:5" x14ac:dyDescent="0.25">
      <c r="A19" t="s">
        <v>67</v>
      </c>
      <c r="B19" t="s">
        <v>96</v>
      </c>
      <c r="C19" t="s">
        <v>105</v>
      </c>
      <c r="D19" s="17">
        <v>5000</v>
      </c>
      <c r="E19" t="s">
        <v>106</v>
      </c>
    </row>
    <row r="20" spans="1:5" x14ac:dyDescent="0.25">
      <c r="A20" t="s">
        <v>67</v>
      </c>
      <c r="B20" t="s">
        <v>96</v>
      </c>
      <c r="C20" t="s">
        <v>107</v>
      </c>
      <c r="D20" s="17">
        <v>1500</v>
      </c>
      <c r="E20" t="s">
        <v>98</v>
      </c>
    </row>
    <row r="21" spans="1:5" x14ac:dyDescent="0.25">
      <c r="A21" t="s">
        <v>72</v>
      </c>
      <c r="B21" t="s">
        <v>68</v>
      </c>
      <c r="C21" t="s">
        <v>68</v>
      </c>
      <c r="D21" s="17">
        <v>100</v>
      </c>
    </row>
    <row r="22" spans="1:5" x14ac:dyDescent="0.25">
      <c r="A22" t="s">
        <v>72</v>
      </c>
      <c r="B22" t="s">
        <v>46</v>
      </c>
      <c r="C22" t="s">
        <v>46</v>
      </c>
      <c r="D22" s="17">
        <v>170</v>
      </c>
    </row>
    <row r="23" spans="1:5" x14ac:dyDescent="0.25">
      <c r="A23" t="s">
        <v>42</v>
      </c>
      <c r="B23" t="s">
        <v>46</v>
      </c>
      <c r="C23" t="s">
        <v>46</v>
      </c>
      <c r="D23" s="17">
        <v>170</v>
      </c>
    </row>
    <row r="24" spans="1:5" x14ac:dyDescent="0.25">
      <c r="A24" t="s">
        <v>42</v>
      </c>
      <c r="B24" t="s">
        <v>68</v>
      </c>
      <c r="C24" t="s">
        <v>68</v>
      </c>
      <c r="D24" s="17">
        <v>100</v>
      </c>
    </row>
    <row r="25" spans="1:5" x14ac:dyDescent="0.25">
      <c r="A25" t="s">
        <v>42</v>
      </c>
      <c r="B25" t="s">
        <v>100</v>
      </c>
      <c r="C25" t="s">
        <v>108</v>
      </c>
      <c r="D25" s="17">
        <v>1500</v>
      </c>
    </row>
    <row r="26" spans="1:5" x14ac:dyDescent="0.25">
      <c r="A26" t="s">
        <v>42</v>
      </c>
      <c r="B26" t="s">
        <v>96</v>
      </c>
      <c r="C26" t="s">
        <v>109</v>
      </c>
      <c r="D26" s="17">
        <v>2500</v>
      </c>
      <c r="E26" t="s">
        <v>103</v>
      </c>
    </row>
    <row r="27" spans="1:5" x14ac:dyDescent="0.25">
      <c r="A27" t="s">
        <v>42</v>
      </c>
      <c r="B27" t="s">
        <v>96</v>
      </c>
      <c r="C27" t="s">
        <v>110</v>
      </c>
      <c r="D27" s="17">
        <v>11000</v>
      </c>
      <c r="E27" t="s">
        <v>111</v>
      </c>
    </row>
    <row r="28" spans="1:5" x14ac:dyDescent="0.25">
      <c r="A28" t="s">
        <v>42</v>
      </c>
      <c r="B28" t="s">
        <v>100</v>
      </c>
      <c r="C28" t="s">
        <v>112</v>
      </c>
      <c r="D28" s="17">
        <v>6000</v>
      </c>
    </row>
    <row r="29" spans="1:5" x14ac:dyDescent="0.25">
      <c r="A29" t="s">
        <v>43</v>
      </c>
      <c r="B29" t="s">
        <v>68</v>
      </c>
      <c r="C29" t="s">
        <v>68</v>
      </c>
      <c r="D29" s="17">
        <v>100</v>
      </c>
    </row>
    <row r="30" spans="1:5" x14ac:dyDescent="0.25">
      <c r="A30" t="s">
        <v>43</v>
      </c>
      <c r="B30" t="s">
        <v>46</v>
      </c>
      <c r="C30" t="s">
        <v>46</v>
      </c>
      <c r="D30" s="17">
        <v>80</v>
      </c>
    </row>
    <row r="31" spans="1:5" x14ac:dyDescent="0.25">
      <c r="A31" t="s">
        <v>43</v>
      </c>
      <c r="B31" t="s">
        <v>96</v>
      </c>
      <c r="C31" t="s">
        <v>113</v>
      </c>
      <c r="D31" s="17">
        <v>3698</v>
      </c>
      <c r="E31" t="s">
        <v>114</v>
      </c>
    </row>
  </sheetData>
  <dataValidations count="1">
    <dataValidation type="list" allowBlank="1" sqref="B4:B202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-21000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-21000</v>
      </c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activeCell="A6" sqref="A6"/>
    </sheetView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4" spans="1:2" x14ac:dyDescent="0.25">
      <c r="A4" t="s">
        <v>42</v>
      </c>
      <c r="B4">
        <v>100000</v>
      </c>
    </row>
    <row r="5" spans="1:2" x14ac:dyDescent="0.25">
      <c r="A5" t="s">
        <v>43</v>
      </c>
      <c r="B5">
        <v>60000</v>
      </c>
    </row>
    <row r="10" spans="1:2" x14ac:dyDescent="0.25">
      <c r="A10" s="4" t="s">
        <v>24</v>
      </c>
      <c r="B10" s="8">
        <f>SUM(B4:B9)</f>
        <v>160000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topLeftCell="A16" workbookViewId="0">
      <selection activeCell="E5" sqref="E5"/>
    </sheetView>
  </sheetViews>
  <sheetFormatPr defaultRowHeight="15" x14ac:dyDescent="0.25"/>
  <cols>
    <col min="1" max="1" width="30" customWidth="1"/>
    <col min="2" max="5" width="15" customWidth="1"/>
  </cols>
  <sheetData>
    <row r="1" spans="1:5" ht="21" x14ac:dyDescent="0.35">
      <c r="A1" s="1" t="s">
        <v>25</v>
      </c>
    </row>
    <row r="2" spans="1:5" x14ac:dyDescent="0.25">
      <c r="A2" s="2" t="s">
        <v>26</v>
      </c>
    </row>
    <row r="3" spans="1: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</row>
    <row r="4" spans="1:5" x14ac:dyDescent="0.25">
      <c r="A4" s="9" t="s">
        <v>0</v>
      </c>
      <c r="B4" s="6">
        <f>MANNA!H4</f>
        <v>72217</v>
      </c>
      <c r="C4" s="6">
        <f>MANNA!H5</f>
        <v>79550</v>
      </c>
      <c r="D4" s="6">
        <f>MANNA!H3</f>
        <v>-9814</v>
      </c>
      <c r="E4" s="8">
        <f>MANNA!H6</f>
        <v>-17147</v>
      </c>
    </row>
    <row r="5" spans="1:5" x14ac:dyDescent="0.25">
      <c r="A5" s="9" t="s">
        <v>14</v>
      </c>
      <c r="B5" s="6">
        <f>OTHER!H4</f>
        <v>550</v>
      </c>
      <c r="C5" s="6">
        <f>OTHER!H5</f>
        <v>550</v>
      </c>
      <c r="D5" s="6">
        <f>OTHER!H3</f>
        <v>0</v>
      </c>
      <c r="E5" s="8">
        <f>OTHER!H6</f>
        <v>0</v>
      </c>
    </row>
    <row r="6" spans="1:5" x14ac:dyDescent="0.25">
      <c r="A6" s="9" t="s">
        <v>15</v>
      </c>
      <c r="B6" s="6">
        <f>SHAWON!H4</f>
        <v>6009</v>
      </c>
      <c r="C6" s="6">
        <f>SHAWON!H5</f>
        <v>5500</v>
      </c>
      <c r="D6" s="6">
        <f>SHAWON!H3</f>
        <v>-27942.55</v>
      </c>
      <c r="E6" s="8">
        <f>SHAWON!H6</f>
        <v>-27433.55</v>
      </c>
    </row>
    <row r="7" spans="1:5" x14ac:dyDescent="0.25">
      <c r="A7" s="9" t="s">
        <v>16</v>
      </c>
      <c r="B7" s="6">
        <f>NASIR!H4</f>
        <v>2010</v>
      </c>
      <c r="C7" s="6">
        <f>NASIR!H5</f>
        <v>2000</v>
      </c>
      <c r="D7" s="6">
        <f>NASIR!H3</f>
        <v>-1109</v>
      </c>
      <c r="E7" s="8">
        <f>NASIR!H6</f>
        <v>-1099</v>
      </c>
    </row>
    <row r="8" spans="1:5" x14ac:dyDescent="0.25">
      <c r="A8" s="9" t="s">
        <v>17</v>
      </c>
      <c r="B8" s="6">
        <f>MAHFUZ!H4</f>
        <v>22336</v>
      </c>
      <c r="C8" s="6">
        <f>MAHFUZ!H5</f>
        <v>31400</v>
      </c>
      <c r="D8" s="6">
        <f>MAHFUZ!H3</f>
        <v>-731</v>
      </c>
      <c r="E8" s="8">
        <f>MAHFUZ!H6</f>
        <v>-9795</v>
      </c>
    </row>
    <row r="9" spans="1:5" x14ac:dyDescent="0.25">
      <c r="A9" s="9" t="s">
        <v>18</v>
      </c>
      <c r="B9" s="6">
        <f>JIHAD!H4</f>
        <v>51098</v>
      </c>
      <c r="C9" s="6">
        <f>JIHAD!H5</f>
        <v>54000</v>
      </c>
      <c r="D9" s="6">
        <f>JIHAD!H3</f>
        <v>-1634</v>
      </c>
      <c r="E9" s="8">
        <f>JIHAD!H6</f>
        <v>-4536</v>
      </c>
    </row>
    <row r="10" spans="1:5" x14ac:dyDescent="0.25">
      <c r="A10" s="9" t="s">
        <v>19</v>
      </c>
      <c r="B10" s="6">
        <f>'MD SIR'!H4</f>
        <v>0</v>
      </c>
      <c r="C10" s="6">
        <f>'MD SIR'!H5</f>
        <v>0</v>
      </c>
      <c r="D10" s="6">
        <f>'MD SIR'!H3</f>
        <v>-21000</v>
      </c>
      <c r="E10" s="8">
        <f>'MD SIR'!H6</f>
        <v>-21000</v>
      </c>
    </row>
    <row r="11" spans="1:5" x14ac:dyDescent="0.25">
      <c r="A11" s="9" t="s">
        <v>20</v>
      </c>
      <c r="B11" s="6">
        <f>UNCLE!H4</f>
        <v>0</v>
      </c>
      <c r="C11" s="6">
        <f>UNCLE!H5</f>
        <v>0</v>
      </c>
      <c r="D11" s="6">
        <f>UNCLE!H3</f>
        <v>0</v>
      </c>
      <c r="E11" s="8">
        <f>UNCLE!H6</f>
        <v>0</v>
      </c>
    </row>
    <row r="12" spans="1:5" x14ac:dyDescent="0.25">
      <c r="A12" s="10" t="s">
        <v>32</v>
      </c>
      <c r="B12" s="11">
        <f>SUM(B4:B11)</f>
        <v>154220</v>
      </c>
      <c r="C12" s="11">
        <f>SUM(C4:C11)</f>
        <v>173000</v>
      </c>
      <c r="D12" s="11">
        <f>SUM(D4:D11)</f>
        <v>-62230.55</v>
      </c>
      <c r="E12" s="11">
        <f>SUM(E4:E11)</f>
        <v>-81010.55</v>
      </c>
    </row>
    <row r="14" spans="1:5" x14ac:dyDescent="0.25">
      <c r="A14" s="4" t="s">
        <v>33</v>
      </c>
      <c r="B14" s="8">
        <f>E12</f>
        <v>-81010.55</v>
      </c>
    </row>
    <row r="16" spans="1:5" ht="15.75" x14ac:dyDescent="0.25">
      <c r="A16" s="12" t="s">
        <v>34</v>
      </c>
    </row>
    <row r="17" spans="1:2" x14ac:dyDescent="0.25">
      <c r="A17" s="4" t="s">
        <v>35</v>
      </c>
      <c r="B17" s="5">
        <v>-115930.55</v>
      </c>
    </row>
    <row r="18" spans="1:2" x14ac:dyDescent="0.25">
      <c r="A18" s="4" t="s">
        <v>36</v>
      </c>
      <c r="B18" s="6">
        <f>FUND!B10</f>
        <v>160000</v>
      </c>
    </row>
    <row r="19" spans="1:2" x14ac:dyDescent="0.25">
      <c r="A19" s="4" t="s">
        <v>37</v>
      </c>
      <c r="B19" s="6">
        <f>B12</f>
        <v>154220</v>
      </c>
    </row>
    <row r="20" spans="1:2" ht="15.75" x14ac:dyDescent="0.25">
      <c r="A20" s="4" t="s">
        <v>38</v>
      </c>
      <c r="B20" s="13">
        <f>B17-FUND!B10+B12</f>
        <v>-121710.54999999999</v>
      </c>
    </row>
    <row r="22" spans="1:2" ht="15.75" x14ac:dyDescent="0.25">
      <c r="A22" s="12" t="s">
        <v>39</v>
      </c>
    </row>
    <row r="23" spans="1:2" x14ac:dyDescent="0.25">
      <c r="A23" s="4" t="s">
        <v>40</v>
      </c>
      <c r="B23" s="5">
        <v>53700</v>
      </c>
    </row>
    <row r="24" spans="1:2" ht="15.75" x14ac:dyDescent="0.25">
      <c r="A24" s="4" t="s">
        <v>41</v>
      </c>
      <c r="B24" s="14">
        <f>B23+FUND!B10-C12</f>
        <v>40700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MANNA</vt:lpstr>
      <vt:lpstr>OTHER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dcterms:created xsi:type="dcterms:W3CDTF">2026-06-28T04:32:33Z</dcterms:created>
  <dcterms:modified xsi:type="dcterms:W3CDTF">2026-07-02T04:04:04Z</dcterms:modified>
</cp:coreProperties>
</file>