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11" documentId="13_ncr:1_{6FFEB98A-B304-438A-A4E5-BF6C8E30D5E7}" xr6:coauthVersionLast="47" xr6:coauthVersionMax="47" xr10:uidLastSave="{F2F8281D-403E-43CB-AB3B-5E9403E30060}"/>
  <bookViews>
    <workbookView xWindow="-120" yWindow="-120" windowWidth="15600" windowHeight="11040" tabRatio="500" firstSheet="2" activeTab="4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7" l="1"/>
  <c r="H4" i="6"/>
  <c r="H6" i="6" s="1"/>
  <c r="E9" i="10" s="1"/>
  <c r="H4" i="5"/>
  <c r="H4" i="4"/>
  <c r="H4" i="3"/>
  <c r="B6" i="10" s="1"/>
  <c r="H4" i="2"/>
  <c r="B5" i="10" s="1"/>
  <c r="H4" i="1"/>
  <c r="H6" i="1" s="1"/>
  <c r="E4" i="10" s="1"/>
  <c r="H5" i="7"/>
  <c r="C10" i="10" s="1"/>
  <c r="H5" i="8"/>
  <c r="C11" i="10" s="1"/>
  <c r="B18" i="10"/>
  <c r="D11" i="10"/>
  <c r="B11" i="10"/>
  <c r="D10" i="10"/>
  <c r="D9" i="10"/>
  <c r="C9" i="10"/>
  <c r="B9" i="10"/>
  <c r="D8" i="10"/>
  <c r="D7" i="10"/>
  <c r="D6" i="10"/>
  <c r="C6" i="10"/>
  <c r="D5" i="10"/>
  <c r="D4" i="10"/>
  <c r="B10" i="9"/>
  <c r="H4" i="8"/>
  <c r="H6" i="8" s="1"/>
  <c r="E11" i="10" s="1"/>
  <c r="B10" i="10"/>
  <c r="H5" i="6"/>
  <c r="H5" i="5"/>
  <c r="C8" i="10" s="1"/>
  <c r="B8" i="10"/>
  <c r="H5" i="4"/>
  <c r="C7" i="10" s="1"/>
  <c r="B7" i="10"/>
  <c r="H5" i="3"/>
  <c r="H5" i="2"/>
  <c r="C5" i="10" s="1"/>
  <c r="H5" i="1"/>
  <c r="C4" i="10" s="1"/>
  <c r="D12" i="10" l="1"/>
  <c r="H6" i="3"/>
  <c r="E6" i="10" s="1"/>
  <c r="H6" i="7"/>
  <c r="E10" i="10" s="1"/>
  <c r="C12" i="10"/>
  <c r="H6" i="4"/>
  <c r="E7" i="10" s="1"/>
  <c r="B4" i="10"/>
  <c r="B12" i="10" s="1"/>
  <c r="B19" i="10" s="1"/>
  <c r="B20" i="10" s="1"/>
  <c r="H6" i="5"/>
  <c r="E8" i="10" s="1"/>
  <c r="H6" i="2"/>
  <c r="E5" i="10" s="1"/>
  <c r="E12" i="10" l="1"/>
  <c r="B14" i="10" s="1"/>
</calcChain>
</file>

<file path=xl/sharedStrings.xml><?xml version="1.0" encoding="utf-8"?>
<sst xmlns="http://schemas.openxmlformats.org/spreadsheetml/2006/main" count="379" uniqueCount="94">
  <si>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</si>
  <si>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</si>
  <si>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</si>
  <si>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</si>
  <si>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</si>
  <si>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</si>
  <si>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</si>
  <si>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</si>
  <si>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</si>
  <si>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</si>
  <si>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</si>
  <si>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7.6.26</t>
  </si>
  <si>
    <t>FARE</t>
  </si>
  <si>
    <t>TOTAL BILL</t>
  </si>
  <si>
    <t>9.6.26</t>
  </si>
  <si>
    <t>advance</t>
  </si>
  <si>
    <t>10.6.26</t>
  </si>
  <si>
    <t>ADVANCE TAKEN</t>
  </si>
  <si>
    <t>12.6.26</t>
  </si>
  <si>
    <t>RETURN</t>
  </si>
  <si>
    <t>LUNCH</t>
  </si>
  <si>
    <t>CURRENT DUE</t>
  </si>
  <si>
    <t>25.5.26</t>
  </si>
  <si>
    <t>3.6.26</t>
  </si>
  <si>
    <t>COURIER</t>
  </si>
  <si>
    <t>OTHER</t>
  </si>
  <si>
    <t>NET</t>
  </si>
  <si>
    <t>SHAWON</t>
  </si>
  <si>
    <t>6.6.26</t>
  </si>
  <si>
    <t>WATER</t>
  </si>
  <si>
    <t>MOBILE</t>
  </si>
  <si>
    <t>UD</t>
  </si>
  <si>
    <t>UD 15/3</t>
  </si>
  <si>
    <t>11.6.26</t>
  </si>
  <si>
    <t>NASIR</t>
  </si>
  <si>
    <t>VISA</t>
  </si>
  <si>
    <t>VISA CREDIT, INV 000229</t>
  </si>
  <si>
    <t>8.6.26</t>
  </si>
  <si>
    <t>MAHFUZ</t>
  </si>
  <si>
    <t>UD 1/4</t>
  </si>
  <si>
    <t>UD 15/2</t>
  </si>
  <si>
    <t>UD 7/5</t>
  </si>
  <si>
    <t>UD 8/3</t>
  </si>
  <si>
    <t>UD 16/1</t>
  </si>
  <si>
    <t>JIHAD</t>
  </si>
  <si>
    <t>A4X2</t>
  </si>
  <si>
    <t>BL</t>
  </si>
  <si>
    <t>BL INV-120/26, BGLH261073, MR003439</t>
  </si>
  <si>
    <t>STAMP</t>
  </si>
  <si>
    <t>STAMP INV-111/26, 105/26</t>
  </si>
  <si>
    <t>BL INV-105/26, 111/26, PCL26050199, PCL26050205, MR0003354</t>
  </si>
  <si>
    <t>BL INV-99/26, NLLDAC03449, MR005051</t>
  </si>
  <si>
    <t>BL INV-112/26, DACA003621 INV-DACI014412</t>
  </si>
  <si>
    <t>COPY</t>
  </si>
  <si>
    <t>BL INV-98/26, BGL160905, DOC: 14000006545</t>
  </si>
  <si>
    <t>STAMP INV-98/26,  6X500</t>
  </si>
  <si>
    <t>STAMP INV-108/26, 6X500</t>
  </si>
  <si>
    <t>BL INV-109/26, BGLH260999, MR003411</t>
  </si>
  <si>
    <t>STAMP INV-73/26+107/26, 12X500</t>
  </si>
  <si>
    <t>BL INV-115+114+106/26, 15X500</t>
  </si>
  <si>
    <t>BL INV-13,106,107,114,115/26, DACS021842,22624,22252,21841,21843</t>
  </si>
  <si>
    <t>STAMP INV-116/26, 6X500</t>
  </si>
  <si>
    <t>BL INV-116/26, S52026142269</t>
  </si>
  <si>
    <t>STAMP INV-117/26, 6X500</t>
  </si>
  <si>
    <t>BL INV-117/26, PCL26050187, MR003338</t>
  </si>
  <si>
    <t>BL INV-119/26, S52026138874, M00021497</t>
  </si>
  <si>
    <t>BL INV-70+78/26, BGLH260735, BGLH260791, MR003405</t>
  </si>
  <si>
    <t>STAMP INV-95/26,6X500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</si>
  <si>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</si>
  <si>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</si>
  <si>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</si>
  <si>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</si>
  <si>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</si>
  <si>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</si>
  <si>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</si>
  <si>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automatic. Do not edit (except the yellow opening-balance cell).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</si>
  <si>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</si>
  <si>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</si>
  <si>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</si>
  <si>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</si>
  <si>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</si>
  <si>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</si>
  <si>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</si>
  <si>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</si>
  <si>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</si>
  <si>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</si>
  <si>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</si>
  <si>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</si>
  <si>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CURRENT BILL</t>
  </si>
  <si>
    <t>AC SERVICE, UNCLE</t>
  </si>
  <si>
    <t>WATER BILL/WORK, UNCLE</t>
  </si>
  <si>
    <t>PRINT</t>
  </si>
  <si>
    <t>MONTHLY VAT</t>
  </si>
  <si>
    <t>PAPERx2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</si>
</sst>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6"/>
      <color rgb="FFB8932F"/>
      <name val="Cambria"/>
      <charset val="1"/>
    </font>
    <font>
      <i/>
      <sz val="9"/>
      <color rgb="FF9A8F7A"/>
      <name val="Cambria"/>
      <charset val="1"/>
    </font>
    <font>
      <b/>
      <sz val="11"/>
      <color rgb="FFFFFFFF"/>
      <name val="Cambria"/>
      <charset val="1"/>
    </font>
    <font>
      <b/>
      <sz val="11"/>
      <color rgb="FF211C14"/>
      <name val="Cambria"/>
      <charset val="1"/>
    </font>
    <font>
      <b/>
      <sz val="11"/>
      <color rgb="FF0000CC"/>
      <name val="Cambria"/>
      <charset val="1"/>
    </font>
    <font>
      <sz val="11"/>
      <color rgb="FF211C14"/>
      <name val="Cambria"/>
      <charset val="1"/>
    </font>
    <font>
      <b/>
      <sz val="12"/>
      <color rgb="FF211C14"/>
      <name val="Cambria"/>
      <charset val="1"/>
    </font>
    <font>
      <b/>
      <sz val="11"/>
      <name val="Cambria"/>
      <charset val="1"/>
    </font>
    <font>
      <b/>
      <sz val="12"/>
      <color rgb="FFB8932F"/>
      <name val="Cambria"/>
      <charset val="1"/>
    </font>
    <font>
      <b/>
      <sz val="12"/>
      <color rgb="FF9B3A2E"/>
      <name val="Cambria"/>
      <charset val="1"/>
    </font>
  </fonts>
  <fills count="5">
    <fill>
      <patternFill patternType="none"/>
    </fill>
    <fill>
      <patternFill patternType="gray125"/>
    </fill>
    <fill>
      <patternFill patternType="solid">
        <fgColor rgb="FFB8932F"/>
        <bgColor rgb="FF9A8F7A"/>
      </patternFill>
    </fill>
    <fill>
      <patternFill patternType="solid">
        <fgColor rgb="FFF4EDDD"/>
        <bgColor rgb="FFFFF3C4"/>
      </patternFill>
    </fill>
    <fill>
      <patternFill patternType="solid">
        <fgColor rgb="FFFFF3C4"/>
        <bgColor rgb="FFF4EDDD"/>
      </patternFill>
    </fill>
  </fills>
  <borders count="3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  <border>
      <left style="thin">
        <color rgb="FFD9CDB0"/>
      </left>
      <right style="thin">
        <color rgb="FFD9CDB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0" fontId="0" fillId="0" borderId="1" xfId="0" applyFont="1" applyBorder="1"/>
    <xf numFmtId="40" fontId="0" fillId="0" borderId="1" xfId="0" applyNumberFormat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0" fontId="0" fillId="0" borderId="2" xfId="0" applyFont="1" applyFill="1" applyBorder="1"/>
    <xf numFmtId="40" fontId="0" fillId="0" borderId="2" xfId="0" applyNumberFormat="1" applyFill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B8932F"/>
      <rgbColor rgb="FF800080"/>
      <rgbColor rgb="FF008080"/>
      <rgbColor rgb="FFD9CDB0"/>
      <rgbColor rgb="FF808080"/>
      <rgbColor rgb="FF9999FF"/>
      <rgbColor rgb="FF993366"/>
      <rgbColor rgb="FFFFF3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4E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8F7A"/>
      <rgbColor rgb="FF003366"/>
      <rgbColor rgb="FF339966"/>
      <rgbColor rgb="FF003300"/>
      <rgbColor rgb="FF211C14"/>
      <rgbColor rgb="FF9B3A2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zoomScaleNormal="100" workbookViewId="0">
      <selection activeCell="H3" sqref="H3"/>
    </sheetView>
  </sheetViews>
  <sheetFormatPr defaultColWidth="8.7109375"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-5854</v>
      </c>
      <c r="J3" s="3" t="s">
        <v>8</v>
      </c>
      <c r="K3" s="3" t="s">
        <v>9</v>
      </c>
      <c r="L3" s="3" t="s">
        <v>10</v>
      </c>
    </row>
    <row r="4" spans="1:12" x14ac:dyDescent="0.25">
      <c r="A4" s="6" t="s">
        <v>11</v>
      </c>
      <c r="B4" s="6" t="s">
        <v>12</v>
      </c>
      <c r="C4" s="6" t="s">
        <v>12</v>
      </c>
      <c r="D4" s="7">
        <v>125</v>
      </c>
      <c r="E4" s="6"/>
      <c r="G4" s="4" t="s">
        <v>13</v>
      </c>
      <c r="H4" s="8">
        <f>FLOOR(SUM(D4:D203),1)</f>
        <v>1040</v>
      </c>
      <c r="J4" s="6" t="s">
        <v>14</v>
      </c>
      <c r="K4" s="6" t="s">
        <v>15</v>
      </c>
      <c r="L4" s="7">
        <v>10000</v>
      </c>
    </row>
    <row r="5" spans="1:12" x14ac:dyDescent="0.25">
      <c r="A5" s="6" t="s">
        <v>16</v>
      </c>
      <c r="B5" s="6" t="s">
        <v>12</v>
      </c>
      <c r="C5" s="6" t="s">
        <v>12</v>
      </c>
      <c r="D5" s="7">
        <v>180</v>
      </c>
      <c r="E5" s="6"/>
      <c r="G5" s="4" t="s">
        <v>17</v>
      </c>
      <c r="H5" s="8">
        <f>SUM(L4:L33)</f>
        <v>5000</v>
      </c>
      <c r="J5" s="6" t="s">
        <v>18</v>
      </c>
      <c r="K5" s="6" t="s">
        <v>19</v>
      </c>
      <c r="L5" s="7">
        <v>-5000</v>
      </c>
    </row>
    <row r="6" spans="1:12" ht="15.75" x14ac:dyDescent="0.25">
      <c r="A6" s="6" t="s">
        <v>16</v>
      </c>
      <c r="B6" s="6" t="s">
        <v>20</v>
      </c>
      <c r="C6" s="6" t="s">
        <v>20</v>
      </c>
      <c r="D6" s="7">
        <v>170</v>
      </c>
      <c r="E6" s="6"/>
      <c r="G6" s="9" t="s">
        <v>21</v>
      </c>
      <c r="H6" s="10">
        <f>H3+H4-H5</f>
        <v>-9814</v>
      </c>
    </row>
    <row r="7" spans="1:12" x14ac:dyDescent="0.25">
      <c r="A7" s="6" t="s">
        <v>22</v>
      </c>
      <c r="B7" s="6" t="s">
        <v>12</v>
      </c>
      <c r="C7" s="6" t="s">
        <v>12</v>
      </c>
      <c r="D7" s="7">
        <v>290</v>
      </c>
      <c r="E7" s="6"/>
    </row>
    <row r="8" spans="1:12" x14ac:dyDescent="0.25">
      <c r="A8" s="6" t="s">
        <v>23</v>
      </c>
      <c r="B8" s="6" t="s">
        <v>12</v>
      </c>
      <c r="C8" s="6" t="s">
        <v>12</v>
      </c>
      <c r="D8" s="7">
        <v>230</v>
      </c>
      <c r="E8" s="6"/>
    </row>
    <row r="9" spans="1:12" x14ac:dyDescent="0.25">
      <c r="A9" s="6" t="s">
        <v>23</v>
      </c>
      <c r="B9" s="6" t="s">
        <v>24</v>
      </c>
      <c r="C9" s="6" t="s">
        <v>24</v>
      </c>
      <c r="D9" s="7">
        <v>45</v>
      </c>
      <c r="E9" s="6"/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zoomScaleNormal="100" workbookViewId="0">
      <selection activeCell="B5" sqref="B5"/>
    </sheetView>
  </sheetViews>
  <sheetFormatPr defaultColWidth="8.7109375" defaultRowHeight="15" x14ac:dyDescent="0.25"/>
  <cols>
    <col min="1" max="1" width="10" customWidth="1"/>
    <col min="2" max="2" width="13.28515625" bestFit="1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25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A4" s="6" t="s">
        <v>16</v>
      </c>
      <c r="B4" s="6" t="s">
        <v>26</v>
      </c>
      <c r="C4" s="6" t="s">
        <v>26</v>
      </c>
      <c r="D4" s="7">
        <v>1500</v>
      </c>
      <c r="E4" s="6"/>
      <c r="G4" s="4" t="s">
        <v>13</v>
      </c>
      <c r="H4" s="8">
        <f>FLOOR(SUM(D4:D203),1)</f>
        <v>12500</v>
      </c>
      <c r="J4" s="6" t="s">
        <v>18</v>
      </c>
      <c r="K4" s="6" t="s">
        <v>15</v>
      </c>
      <c r="L4" s="7">
        <v>12500</v>
      </c>
    </row>
    <row r="5" spans="1:12" x14ac:dyDescent="0.25">
      <c r="A5" s="6" t="s">
        <v>16</v>
      </c>
      <c r="B5" s="6" t="s">
        <v>92</v>
      </c>
      <c r="C5" s="6" t="s">
        <v>92</v>
      </c>
      <c r="D5" s="7">
        <v>11000</v>
      </c>
      <c r="E5" s="6"/>
      <c r="G5" s="4" t="s">
        <v>17</v>
      </c>
      <c r="H5" s="8">
        <f>SUM(L4:L33)</f>
        <v>12500</v>
      </c>
    </row>
    <row r="6" spans="1:12" ht="15.75" x14ac:dyDescent="0.25">
      <c r="A6" s="6"/>
      <c r="B6" s="6"/>
      <c r="C6" s="6"/>
      <c r="D6" s="7"/>
      <c r="E6" s="6"/>
      <c r="G6" s="9" t="s">
        <v>21</v>
      </c>
      <c r="H6" s="10">
        <f>H3+H4-H5</f>
        <v>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zoomScaleNormal="100" workbookViewId="0">
      <selection activeCell="H6" sqref="H6"/>
    </sheetView>
  </sheetViews>
  <sheetFormatPr defaultColWidth="8.7109375"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27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-29516.55</v>
      </c>
      <c r="J3" s="3" t="s">
        <v>8</v>
      </c>
      <c r="K3" s="3" t="s">
        <v>9</v>
      </c>
      <c r="L3" s="3" t="s">
        <v>10</v>
      </c>
    </row>
    <row r="4" spans="1:12" x14ac:dyDescent="0.25">
      <c r="A4" s="6" t="s">
        <v>16</v>
      </c>
      <c r="B4" s="6" t="s">
        <v>20</v>
      </c>
      <c r="C4" s="6" t="s">
        <v>20</v>
      </c>
      <c r="D4" s="7">
        <v>130</v>
      </c>
      <c r="E4" s="6"/>
      <c r="G4" s="4" t="s">
        <v>13</v>
      </c>
      <c r="H4" s="8">
        <f>FLOOR(SUM(D4:D203),1)</f>
        <v>1574</v>
      </c>
    </row>
    <row r="5" spans="1:12" x14ac:dyDescent="0.25">
      <c r="A5" s="6" t="s">
        <v>28</v>
      </c>
      <c r="B5" s="6" t="s">
        <v>29</v>
      </c>
      <c r="C5" s="6" t="s">
        <v>29</v>
      </c>
      <c r="D5" s="7">
        <v>20</v>
      </c>
      <c r="E5" s="6"/>
      <c r="G5" s="4" t="s">
        <v>17</v>
      </c>
      <c r="H5" s="8">
        <f>SUM(L4:L33)</f>
        <v>0</v>
      </c>
    </row>
    <row r="6" spans="1:12" ht="15.75" x14ac:dyDescent="0.25">
      <c r="A6" s="6" t="s">
        <v>28</v>
      </c>
      <c r="B6" s="6" t="s">
        <v>30</v>
      </c>
      <c r="C6" s="6" t="s">
        <v>30</v>
      </c>
      <c r="D6" s="7">
        <v>600</v>
      </c>
      <c r="E6" s="6"/>
      <c r="G6" s="9" t="s">
        <v>21</v>
      </c>
      <c r="H6" s="10">
        <f>H3+H4-H5</f>
        <v>-27942.55</v>
      </c>
    </row>
    <row r="7" spans="1:12" x14ac:dyDescent="0.25">
      <c r="A7" s="6" t="s">
        <v>23</v>
      </c>
      <c r="B7" s="6" t="s">
        <v>31</v>
      </c>
      <c r="C7" s="6" t="s">
        <v>32</v>
      </c>
      <c r="D7" s="7">
        <v>714.29</v>
      </c>
      <c r="E7" s="6"/>
    </row>
    <row r="8" spans="1:12" x14ac:dyDescent="0.25">
      <c r="A8" s="6" t="s">
        <v>33</v>
      </c>
      <c r="B8" s="6" t="s">
        <v>12</v>
      </c>
      <c r="C8" s="6" t="s">
        <v>12</v>
      </c>
      <c r="D8" s="7">
        <v>110</v>
      </c>
      <c r="E8" s="6"/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zoomScaleNormal="100" workbookViewId="0">
      <selection activeCell="H3" sqref="H3"/>
    </sheetView>
  </sheetViews>
  <sheetFormatPr defaultColWidth="8.7109375"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34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-732</v>
      </c>
      <c r="J3" s="3" t="s">
        <v>8</v>
      </c>
      <c r="K3" s="3" t="s">
        <v>9</v>
      </c>
      <c r="L3" s="3" t="s">
        <v>10</v>
      </c>
    </row>
    <row r="4" spans="1:12" x14ac:dyDescent="0.25">
      <c r="A4" s="6" t="s">
        <v>14</v>
      </c>
      <c r="B4" s="6" t="s">
        <v>35</v>
      </c>
      <c r="C4" s="6" t="s">
        <v>36</v>
      </c>
      <c r="D4" s="7">
        <v>638</v>
      </c>
      <c r="E4" s="6"/>
      <c r="G4" s="4" t="s">
        <v>13</v>
      </c>
      <c r="H4" s="8">
        <f>FLOOR(SUM(D4:D203),1)</f>
        <v>2623</v>
      </c>
      <c r="J4" s="6" t="s">
        <v>28</v>
      </c>
      <c r="K4" s="6" t="s">
        <v>15</v>
      </c>
      <c r="L4" s="7">
        <v>2000</v>
      </c>
    </row>
    <row r="5" spans="1:12" x14ac:dyDescent="0.25">
      <c r="A5" s="6" t="s">
        <v>14</v>
      </c>
      <c r="B5" s="6" t="s">
        <v>12</v>
      </c>
      <c r="C5" s="6" t="s">
        <v>12</v>
      </c>
      <c r="D5" s="7">
        <v>140</v>
      </c>
      <c r="E5" s="6"/>
      <c r="G5" s="4" t="s">
        <v>17</v>
      </c>
      <c r="H5" s="8">
        <f>SUM(L4:L33)</f>
        <v>3000</v>
      </c>
      <c r="J5" s="6" t="s">
        <v>33</v>
      </c>
      <c r="K5" s="6" t="s">
        <v>15</v>
      </c>
      <c r="L5" s="7">
        <v>1000</v>
      </c>
    </row>
    <row r="6" spans="1:12" ht="15.75" x14ac:dyDescent="0.25">
      <c r="A6" s="6" t="s">
        <v>37</v>
      </c>
      <c r="B6" s="6" t="s">
        <v>12</v>
      </c>
      <c r="C6" s="6" t="s">
        <v>12</v>
      </c>
      <c r="D6" s="7">
        <v>325</v>
      </c>
      <c r="E6" s="6"/>
      <c r="G6" s="9" t="s">
        <v>21</v>
      </c>
      <c r="H6" s="10">
        <f>H3+H4-H5</f>
        <v>-1109</v>
      </c>
    </row>
    <row r="7" spans="1:12" x14ac:dyDescent="0.25">
      <c r="A7" s="6" t="s">
        <v>11</v>
      </c>
      <c r="B7" s="6" t="s">
        <v>12</v>
      </c>
      <c r="C7" s="6" t="s">
        <v>12</v>
      </c>
      <c r="D7" s="7">
        <v>110</v>
      </c>
      <c r="E7" s="6"/>
    </row>
    <row r="8" spans="1:12" x14ac:dyDescent="0.25">
      <c r="A8" s="6" t="s">
        <v>11</v>
      </c>
      <c r="B8" s="6" t="s">
        <v>20</v>
      </c>
      <c r="C8" s="6" t="s">
        <v>20</v>
      </c>
      <c r="D8" s="7">
        <v>220</v>
      </c>
      <c r="E8" s="6"/>
    </row>
    <row r="9" spans="1:12" x14ac:dyDescent="0.25">
      <c r="A9" s="6" t="s">
        <v>22</v>
      </c>
      <c r="B9" s="6" t="s">
        <v>30</v>
      </c>
      <c r="C9" s="6" t="s">
        <v>30</v>
      </c>
      <c r="D9" s="7">
        <v>1000</v>
      </c>
      <c r="E9" s="6"/>
    </row>
    <row r="10" spans="1:12" x14ac:dyDescent="0.25">
      <c r="A10" s="6" t="s">
        <v>33</v>
      </c>
      <c r="B10" s="6" t="s">
        <v>20</v>
      </c>
      <c r="C10" s="6" t="s">
        <v>20</v>
      </c>
      <c r="D10" s="7">
        <v>190</v>
      </c>
      <c r="E10" s="6"/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tabSelected="1" zoomScaleNormal="100" workbookViewId="0">
      <selection activeCell="H3" sqref="H3"/>
    </sheetView>
  </sheetViews>
  <sheetFormatPr defaultColWidth="8.7109375"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38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J3" s="3" t="s">
        <v>8</v>
      </c>
      <c r="K3" s="3" t="s">
        <v>9</v>
      </c>
      <c r="L3" s="3" t="s">
        <v>10</v>
      </c>
    </row>
    <row r="4" spans="1:12" x14ac:dyDescent="0.25">
      <c r="A4" s="6" t="s">
        <v>16</v>
      </c>
      <c r="B4" s="6" t="s">
        <v>12</v>
      </c>
      <c r="C4" s="6" t="s">
        <v>12</v>
      </c>
      <c r="D4" s="7">
        <v>100</v>
      </c>
      <c r="E4" s="6"/>
      <c r="G4" s="4" t="s">
        <v>13</v>
      </c>
      <c r="H4" s="8">
        <f>FLOOR(SUM(D4:D203),1)</f>
        <v>5761</v>
      </c>
      <c r="J4" s="6" t="s">
        <v>28</v>
      </c>
      <c r="K4" s="6" t="s">
        <v>15</v>
      </c>
      <c r="L4" s="7">
        <v>5000</v>
      </c>
    </row>
    <row r="5" spans="1:12" x14ac:dyDescent="0.25">
      <c r="A5" s="6" t="s">
        <v>14</v>
      </c>
      <c r="B5" s="6" t="s">
        <v>31</v>
      </c>
      <c r="C5" s="6" t="s">
        <v>39</v>
      </c>
      <c r="D5" s="7">
        <v>714.29</v>
      </c>
      <c r="E5" s="6"/>
      <c r="G5" s="4" t="s">
        <v>17</v>
      </c>
      <c r="H5" s="8">
        <f>SUM(L4:L33)</f>
        <v>5000</v>
      </c>
    </row>
    <row r="6" spans="1:12" ht="15.75" x14ac:dyDescent="0.25">
      <c r="A6" s="6" t="s">
        <v>37</v>
      </c>
      <c r="B6" s="6" t="s">
        <v>12</v>
      </c>
      <c r="C6" s="6" t="s">
        <v>12</v>
      </c>
      <c r="D6" s="7">
        <v>270</v>
      </c>
      <c r="E6" s="6"/>
      <c r="G6" s="9" t="s">
        <v>21</v>
      </c>
      <c r="H6" s="10">
        <f>H3+H4-H5</f>
        <v>761</v>
      </c>
    </row>
    <row r="7" spans="1:12" x14ac:dyDescent="0.25">
      <c r="A7" s="6" t="s">
        <v>37</v>
      </c>
      <c r="B7" s="6" t="s">
        <v>20</v>
      </c>
      <c r="C7" s="6" t="s">
        <v>20</v>
      </c>
      <c r="D7" s="7">
        <v>100</v>
      </c>
      <c r="E7" s="6"/>
    </row>
    <row r="8" spans="1:12" x14ac:dyDescent="0.25">
      <c r="A8" s="6" t="s">
        <v>11</v>
      </c>
      <c r="B8" s="6" t="s">
        <v>20</v>
      </c>
      <c r="C8" s="6" t="s">
        <v>20</v>
      </c>
      <c r="D8" s="7">
        <v>100</v>
      </c>
      <c r="E8" s="6"/>
    </row>
    <row r="9" spans="1:12" x14ac:dyDescent="0.25">
      <c r="A9" s="6" t="s">
        <v>11</v>
      </c>
      <c r="B9" s="6" t="s">
        <v>12</v>
      </c>
      <c r="C9" s="6" t="s">
        <v>12</v>
      </c>
      <c r="D9" s="7">
        <v>170</v>
      </c>
      <c r="E9" s="6"/>
    </row>
    <row r="10" spans="1:12" x14ac:dyDescent="0.25">
      <c r="A10" s="6" t="s">
        <v>28</v>
      </c>
      <c r="B10" s="6" t="s">
        <v>30</v>
      </c>
      <c r="C10" s="6" t="s">
        <v>30</v>
      </c>
      <c r="D10" s="7">
        <v>300</v>
      </c>
      <c r="E10" s="6"/>
    </row>
    <row r="11" spans="1:12" x14ac:dyDescent="0.25">
      <c r="A11" s="6" t="s">
        <v>22</v>
      </c>
      <c r="B11" s="6" t="s">
        <v>12</v>
      </c>
      <c r="C11" s="6" t="s">
        <v>12</v>
      </c>
      <c r="D11" s="7">
        <v>800</v>
      </c>
      <c r="E11" s="6"/>
    </row>
    <row r="12" spans="1:12" x14ac:dyDescent="0.25">
      <c r="A12" s="6" t="s">
        <v>22</v>
      </c>
      <c r="B12" s="6" t="s">
        <v>31</v>
      </c>
      <c r="C12" s="6" t="s">
        <v>40</v>
      </c>
      <c r="D12" s="7">
        <v>714.29</v>
      </c>
      <c r="E12" s="6"/>
    </row>
    <row r="13" spans="1:12" x14ac:dyDescent="0.25">
      <c r="A13" s="6" t="s">
        <v>22</v>
      </c>
      <c r="B13" s="6" t="s">
        <v>31</v>
      </c>
      <c r="C13" s="6" t="s">
        <v>41</v>
      </c>
      <c r="D13" s="7">
        <v>714.29</v>
      </c>
      <c r="E13" s="6"/>
    </row>
    <row r="14" spans="1:12" x14ac:dyDescent="0.25">
      <c r="A14" s="6" t="s">
        <v>33</v>
      </c>
      <c r="B14" s="6" t="s">
        <v>12</v>
      </c>
      <c r="C14" s="6" t="s">
        <v>12</v>
      </c>
      <c r="D14" s="7">
        <v>100</v>
      </c>
      <c r="E14" s="6"/>
    </row>
    <row r="15" spans="1:12" x14ac:dyDescent="0.25">
      <c r="A15" s="6" t="s">
        <v>33</v>
      </c>
      <c r="B15" s="6" t="s">
        <v>12</v>
      </c>
      <c r="C15" s="6" t="s">
        <v>12</v>
      </c>
      <c r="D15" s="7">
        <v>150</v>
      </c>
      <c r="E15" s="6"/>
    </row>
    <row r="16" spans="1:12" x14ac:dyDescent="0.25">
      <c r="A16" s="6" t="s">
        <v>33</v>
      </c>
      <c r="B16" s="6" t="s">
        <v>20</v>
      </c>
      <c r="C16" s="6" t="s">
        <v>20</v>
      </c>
      <c r="D16" s="7">
        <v>100</v>
      </c>
      <c r="E16" s="6"/>
    </row>
    <row r="17" spans="1:5" x14ac:dyDescent="0.25">
      <c r="A17" s="6" t="s">
        <v>16</v>
      </c>
      <c r="B17" s="6" t="s">
        <v>31</v>
      </c>
      <c r="C17" s="6" t="s">
        <v>42</v>
      </c>
      <c r="D17" s="7">
        <v>714.29</v>
      </c>
      <c r="E17" s="6"/>
    </row>
    <row r="18" spans="1:5" x14ac:dyDescent="0.25">
      <c r="A18" s="6" t="s">
        <v>16</v>
      </c>
      <c r="B18" s="6" t="s">
        <v>31</v>
      </c>
      <c r="C18" s="6" t="s">
        <v>43</v>
      </c>
      <c r="D18" s="7">
        <v>714.29</v>
      </c>
      <c r="E18" s="6"/>
    </row>
  </sheetData>
  <dataValidations count="1">
    <dataValidation type="list" allowBlank="1" sqref="B4:B203" xr:uid="{00000000-0002-0000-04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9"/>
  <sheetViews>
    <sheetView zoomScaleNormal="100" workbookViewId="0">
      <selection activeCell="B6" sqref="B6"/>
    </sheetView>
  </sheetViews>
  <sheetFormatPr defaultColWidth="8.7109375"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44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-9969</v>
      </c>
      <c r="J3" s="3" t="s">
        <v>8</v>
      </c>
      <c r="K3" s="3" t="s">
        <v>9</v>
      </c>
      <c r="L3" s="3" t="s">
        <v>10</v>
      </c>
    </row>
    <row r="4" spans="1:12" x14ac:dyDescent="0.25">
      <c r="A4" s="6" t="s">
        <v>16</v>
      </c>
      <c r="B4" s="6" t="s">
        <v>24</v>
      </c>
      <c r="C4" s="6" t="s">
        <v>24</v>
      </c>
      <c r="D4" s="7">
        <v>45</v>
      </c>
      <c r="E4" s="6"/>
      <c r="G4" s="4" t="s">
        <v>13</v>
      </c>
      <c r="H4" s="8">
        <f>FLOOR(SUM(D4:D203),1)</f>
        <v>90835</v>
      </c>
      <c r="J4" s="6" t="s">
        <v>11</v>
      </c>
      <c r="K4" s="6" t="s">
        <v>15</v>
      </c>
      <c r="L4" s="7">
        <v>3500</v>
      </c>
    </row>
    <row r="5" spans="1:12" x14ac:dyDescent="0.25">
      <c r="A5" s="6" t="s">
        <v>16</v>
      </c>
      <c r="B5" s="6" t="s">
        <v>20</v>
      </c>
      <c r="C5" s="6" t="s">
        <v>20</v>
      </c>
      <c r="D5" s="7">
        <v>100</v>
      </c>
      <c r="E5" s="6"/>
      <c r="G5" s="4" t="s">
        <v>17</v>
      </c>
      <c r="H5" s="8">
        <f>SUM(L4:L33)</f>
        <v>82500</v>
      </c>
      <c r="J5" s="6" t="s">
        <v>37</v>
      </c>
      <c r="K5" s="6" t="s">
        <v>15</v>
      </c>
      <c r="L5" s="7">
        <v>70000</v>
      </c>
    </row>
    <row r="6" spans="1:12" ht="15.75" x14ac:dyDescent="0.25">
      <c r="A6" s="6" t="s">
        <v>16</v>
      </c>
      <c r="B6" s="6" t="s">
        <v>93</v>
      </c>
      <c r="C6" s="6" t="s">
        <v>45</v>
      </c>
      <c r="D6" s="7">
        <v>960</v>
      </c>
      <c r="E6" s="6"/>
      <c r="G6" s="9" t="s">
        <v>21</v>
      </c>
      <c r="H6" s="10">
        <f>H3+H4-H5</f>
        <v>-1634</v>
      </c>
      <c r="J6" s="6" t="s">
        <v>37</v>
      </c>
      <c r="K6" s="6" t="s">
        <v>15</v>
      </c>
      <c r="L6" s="7">
        <v>8000</v>
      </c>
    </row>
    <row r="7" spans="1:12" x14ac:dyDescent="0.25">
      <c r="A7" s="6" t="s">
        <v>16</v>
      </c>
      <c r="B7" s="6" t="s">
        <v>12</v>
      </c>
      <c r="C7" s="6" t="s">
        <v>12</v>
      </c>
      <c r="D7" s="7">
        <v>210</v>
      </c>
      <c r="E7" s="6"/>
      <c r="J7" s="6" t="s">
        <v>16</v>
      </c>
      <c r="K7" s="6" t="s">
        <v>15</v>
      </c>
      <c r="L7" s="7">
        <v>1000</v>
      </c>
    </row>
    <row r="8" spans="1:12" x14ac:dyDescent="0.25">
      <c r="A8" s="6" t="s">
        <v>16</v>
      </c>
      <c r="B8" s="6" t="s">
        <v>46</v>
      </c>
      <c r="C8" s="6" t="s">
        <v>47</v>
      </c>
      <c r="D8" s="7">
        <v>6300</v>
      </c>
      <c r="E8" s="6"/>
    </row>
    <row r="9" spans="1:12" x14ac:dyDescent="0.25">
      <c r="A9" s="6" t="s">
        <v>14</v>
      </c>
      <c r="B9" s="6" t="s">
        <v>12</v>
      </c>
      <c r="C9" s="6" t="s">
        <v>12</v>
      </c>
      <c r="D9" s="7">
        <v>140</v>
      </c>
      <c r="E9" s="6"/>
    </row>
    <row r="10" spans="1:12" x14ac:dyDescent="0.25">
      <c r="A10" s="6" t="s">
        <v>14</v>
      </c>
      <c r="B10" s="6" t="s">
        <v>20</v>
      </c>
      <c r="C10" s="6" t="s">
        <v>20</v>
      </c>
      <c r="D10" s="7">
        <v>100</v>
      </c>
      <c r="E10" s="6"/>
    </row>
    <row r="11" spans="1:12" x14ac:dyDescent="0.25">
      <c r="A11" s="6" t="s">
        <v>14</v>
      </c>
      <c r="B11" s="6" t="s">
        <v>48</v>
      </c>
      <c r="C11" s="6" t="s">
        <v>49</v>
      </c>
      <c r="D11" s="7">
        <v>6000</v>
      </c>
      <c r="E11" s="6"/>
    </row>
    <row r="12" spans="1:12" x14ac:dyDescent="0.25">
      <c r="A12" s="6" t="s">
        <v>14</v>
      </c>
      <c r="B12" s="6" t="s">
        <v>46</v>
      </c>
      <c r="C12" s="6" t="s">
        <v>50</v>
      </c>
      <c r="D12" s="7">
        <v>7500</v>
      </c>
      <c r="E12" s="6"/>
    </row>
    <row r="13" spans="1:12" x14ac:dyDescent="0.25">
      <c r="A13" s="6" t="s">
        <v>14</v>
      </c>
      <c r="B13" s="6" t="s">
        <v>46</v>
      </c>
      <c r="C13" s="6" t="s">
        <v>51</v>
      </c>
      <c r="D13" s="7">
        <v>2500</v>
      </c>
      <c r="E13" s="6"/>
    </row>
    <row r="14" spans="1:12" x14ac:dyDescent="0.25">
      <c r="A14" s="6" t="s">
        <v>14</v>
      </c>
      <c r="B14" s="6" t="s">
        <v>46</v>
      </c>
      <c r="C14" s="6" t="s">
        <v>52</v>
      </c>
      <c r="D14" s="7">
        <v>3500</v>
      </c>
      <c r="E14" s="6"/>
    </row>
    <row r="15" spans="1:12" x14ac:dyDescent="0.25">
      <c r="A15" s="6" t="s">
        <v>37</v>
      </c>
      <c r="B15" s="6" t="s">
        <v>12</v>
      </c>
      <c r="C15" s="6" t="s">
        <v>12</v>
      </c>
      <c r="D15" s="7">
        <v>160</v>
      </c>
      <c r="E15" s="6"/>
    </row>
    <row r="16" spans="1:12" x14ac:dyDescent="0.25">
      <c r="A16" s="6" t="s">
        <v>37</v>
      </c>
      <c r="B16" s="6" t="s">
        <v>20</v>
      </c>
      <c r="C16" s="6" t="s">
        <v>20</v>
      </c>
      <c r="D16" s="7">
        <v>100</v>
      </c>
      <c r="E16" s="6"/>
    </row>
    <row r="17" spans="1:5" x14ac:dyDescent="0.25">
      <c r="A17" s="6" t="s">
        <v>37</v>
      </c>
      <c r="B17" s="6" t="s">
        <v>91</v>
      </c>
      <c r="C17" s="6" t="s">
        <v>53</v>
      </c>
      <c r="D17" s="7">
        <v>50</v>
      </c>
      <c r="E17" s="6"/>
    </row>
    <row r="18" spans="1:5" x14ac:dyDescent="0.25">
      <c r="A18" s="6" t="s">
        <v>37</v>
      </c>
      <c r="B18" s="6" t="s">
        <v>46</v>
      </c>
      <c r="C18" s="6" t="s">
        <v>54</v>
      </c>
      <c r="D18" s="7">
        <v>2700</v>
      </c>
      <c r="E18" s="6"/>
    </row>
    <row r="19" spans="1:5" x14ac:dyDescent="0.25">
      <c r="A19" s="6" t="s">
        <v>37</v>
      </c>
      <c r="B19" s="6" t="s">
        <v>48</v>
      </c>
      <c r="C19" s="6" t="s">
        <v>55</v>
      </c>
      <c r="D19" s="7">
        <v>3000</v>
      </c>
      <c r="E19" s="6"/>
    </row>
    <row r="20" spans="1:5" x14ac:dyDescent="0.25">
      <c r="A20" s="6" t="s">
        <v>37</v>
      </c>
      <c r="B20" s="6" t="s">
        <v>48</v>
      </c>
      <c r="C20" s="6" t="s">
        <v>56</v>
      </c>
      <c r="D20" s="7">
        <v>3000</v>
      </c>
      <c r="E20" s="6"/>
    </row>
    <row r="21" spans="1:5" x14ac:dyDescent="0.25">
      <c r="A21" s="6" t="s">
        <v>37</v>
      </c>
      <c r="B21" s="6" t="s">
        <v>46</v>
      </c>
      <c r="C21" s="6" t="s">
        <v>57</v>
      </c>
      <c r="D21" s="7">
        <v>7880</v>
      </c>
      <c r="E21" s="6"/>
    </row>
    <row r="22" spans="1:5" x14ac:dyDescent="0.25">
      <c r="A22" s="6" t="s">
        <v>37</v>
      </c>
      <c r="B22" s="6" t="s">
        <v>48</v>
      </c>
      <c r="C22" s="6" t="s">
        <v>58</v>
      </c>
      <c r="D22" s="7">
        <v>6000</v>
      </c>
      <c r="E22" s="6"/>
    </row>
    <row r="23" spans="1:5" x14ac:dyDescent="0.25">
      <c r="A23" s="6" t="s">
        <v>37</v>
      </c>
      <c r="B23" s="6" t="s">
        <v>46</v>
      </c>
      <c r="C23" s="6" t="s">
        <v>59</v>
      </c>
      <c r="D23" s="7">
        <v>7500</v>
      </c>
      <c r="E23" s="6"/>
    </row>
    <row r="24" spans="1:5" x14ac:dyDescent="0.25">
      <c r="A24" s="6" t="s">
        <v>37</v>
      </c>
      <c r="B24" s="6" t="s">
        <v>46</v>
      </c>
      <c r="C24" s="6" t="s">
        <v>60</v>
      </c>
      <c r="D24" s="7">
        <v>12500</v>
      </c>
      <c r="E24" s="6"/>
    </row>
    <row r="25" spans="1:5" x14ac:dyDescent="0.25">
      <c r="A25" s="6" t="s">
        <v>11</v>
      </c>
      <c r="B25" s="6" t="s">
        <v>20</v>
      </c>
      <c r="C25" s="6" t="s">
        <v>20</v>
      </c>
      <c r="D25" s="7">
        <v>100</v>
      </c>
      <c r="E25" s="6"/>
    </row>
    <row r="26" spans="1:5" x14ac:dyDescent="0.25">
      <c r="A26" s="6" t="s">
        <v>11</v>
      </c>
      <c r="B26" s="6" t="s">
        <v>12</v>
      </c>
      <c r="C26" s="6" t="s">
        <v>12</v>
      </c>
      <c r="D26" s="7">
        <v>90</v>
      </c>
      <c r="E26" s="6"/>
    </row>
    <row r="27" spans="1:5" x14ac:dyDescent="0.25">
      <c r="A27" s="6" t="s">
        <v>11</v>
      </c>
      <c r="B27" s="6" t="s">
        <v>48</v>
      </c>
      <c r="C27" s="6" t="s">
        <v>61</v>
      </c>
      <c r="D27" s="7">
        <v>3000</v>
      </c>
      <c r="E27" s="6"/>
    </row>
    <row r="28" spans="1:5" x14ac:dyDescent="0.25">
      <c r="A28" s="6" t="s">
        <v>11</v>
      </c>
      <c r="B28" s="6" t="s">
        <v>46</v>
      </c>
      <c r="C28" s="6" t="s">
        <v>62</v>
      </c>
      <c r="D28" s="7">
        <v>2000</v>
      </c>
      <c r="E28" s="6"/>
    </row>
    <row r="29" spans="1:5" x14ac:dyDescent="0.25">
      <c r="A29" s="6" t="s">
        <v>11</v>
      </c>
      <c r="B29" s="6" t="s">
        <v>48</v>
      </c>
      <c r="C29" s="6" t="s">
        <v>63</v>
      </c>
      <c r="D29" s="7">
        <v>3000</v>
      </c>
      <c r="E29" s="6"/>
    </row>
    <row r="30" spans="1:5" x14ac:dyDescent="0.25">
      <c r="A30" s="6" t="s">
        <v>11</v>
      </c>
      <c r="B30" s="6" t="s">
        <v>46</v>
      </c>
      <c r="C30" s="6" t="s">
        <v>64</v>
      </c>
      <c r="D30" s="7">
        <v>3500</v>
      </c>
      <c r="E30" s="6"/>
    </row>
    <row r="31" spans="1:5" x14ac:dyDescent="0.25">
      <c r="A31" s="6" t="s">
        <v>11</v>
      </c>
      <c r="B31" s="6" t="s">
        <v>46</v>
      </c>
      <c r="C31" s="6" t="s">
        <v>65</v>
      </c>
      <c r="D31" s="7">
        <v>2000</v>
      </c>
      <c r="E31" s="6"/>
    </row>
    <row r="32" spans="1:5" x14ac:dyDescent="0.25">
      <c r="A32" s="6" t="s">
        <v>11</v>
      </c>
      <c r="B32" s="6" t="s">
        <v>46</v>
      </c>
      <c r="C32" s="6" t="s">
        <v>66</v>
      </c>
      <c r="D32" s="7">
        <v>3000</v>
      </c>
      <c r="E32" s="6"/>
    </row>
    <row r="33" spans="1:5" x14ac:dyDescent="0.25">
      <c r="A33" s="6" t="s">
        <v>28</v>
      </c>
      <c r="B33" s="6" t="s">
        <v>24</v>
      </c>
      <c r="C33" s="6" t="s">
        <v>24</v>
      </c>
      <c r="D33" s="7">
        <v>50</v>
      </c>
      <c r="E33" s="6"/>
    </row>
    <row r="34" spans="1:5" x14ac:dyDescent="0.25">
      <c r="A34" s="6" t="s">
        <v>28</v>
      </c>
      <c r="B34" s="6" t="s">
        <v>12</v>
      </c>
      <c r="C34" s="6" t="s">
        <v>12</v>
      </c>
      <c r="D34" s="7">
        <v>60</v>
      </c>
      <c r="E34" s="6"/>
    </row>
    <row r="35" spans="1:5" x14ac:dyDescent="0.25">
      <c r="A35" s="6" t="s">
        <v>22</v>
      </c>
      <c r="B35" s="6" t="s">
        <v>30</v>
      </c>
      <c r="C35" s="6" t="s">
        <v>30</v>
      </c>
      <c r="D35" s="7">
        <v>500</v>
      </c>
      <c r="E35" s="6"/>
    </row>
    <row r="36" spans="1:5" x14ac:dyDescent="0.25">
      <c r="A36" s="6" t="s">
        <v>22</v>
      </c>
      <c r="B36" s="6" t="s">
        <v>12</v>
      </c>
      <c r="C36" s="6" t="s">
        <v>12</v>
      </c>
      <c r="D36" s="7">
        <v>80</v>
      </c>
      <c r="E36" s="6"/>
    </row>
    <row r="37" spans="1:5" x14ac:dyDescent="0.25">
      <c r="A37" s="6" t="s">
        <v>22</v>
      </c>
      <c r="B37" s="6" t="s">
        <v>48</v>
      </c>
      <c r="C37" s="6" t="s">
        <v>67</v>
      </c>
      <c r="D37" s="7">
        <v>3000</v>
      </c>
      <c r="E37" s="6"/>
    </row>
    <row r="38" spans="1:5" x14ac:dyDescent="0.25">
      <c r="A38" s="6" t="s">
        <v>33</v>
      </c>
      <c r="B38" s="6" t="s">
        <v>20</v>
      </c>
      <c r="C38" s="6" t="s">
        <v>20</v>
      </c>
      <c r="D38" s="7">
        <v>100</v>
      </c>
      <c r="E38" s="6"/>
    </row>
    <row r="39" spans="1:5" x14ac:dyDescent="0.25">
      <c r="A39" s="6" t="s">
        <v>33</v>
      </c>
      <c r="B39" s="6" t="s">
        <v>12</v>
      </c>
      <c r="C39" s="6" t="s">
        <v>12</v>
      </c>
      <c r="D39" s="7">
        <v>110</v>
      </c>
      <c r="E39" s="6"/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9"/>
  <sheetViews>
    <sheetView zoomScaleNormal="100" workbookViewId="0">
      <selection activeCell="H4" sqref="H4"/>
    </sheetView>
  </sheetViews>
  <sheetFormatPr defaultColWidth="8.7109375"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68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-7000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13</v>
      </c>
      <c r="H4" s="8">
        <f>FLOOR(SUM(D4:D203),1)</f>
        <v>0</v>
      </c>
      <c r="J4" t="s">
        <v>16</v>
      </c>
      <c r="K4" t="s">
        <v>88</v>
      </c>
      <c r="L4" s="7">
        <v>7000</v>
      </c>
    </row>
    <row r="5" spans="1:12" x14ac:dyDescent="0.25">
      <c r="G5" s="4" t="s">
        <v>17</v>
      </c>
      <c r="H5" s="8">
        <f>SUM(L4:L33)</f>
        <v>14000</v>
      </c>
      <c r="J5" s="17" t="s">
        <v>16</v>
      </c>
      <c r="K5" t="s">
        <v>90</v>
      </c>
      <c r="L5" s="7">
        <v>2000</v>
      </c>
    </row>
    <row r="6" spans="1:12" ht="15.75" x14ac:dyDescent="0.25">
      <c r="G6" s="9" t="s">
        <v>21</v>
      </c>
      <c r="H6" s="10">
        <f>H3+H4-H5</f>
        <v>-21000</v>
      </c>
      <c r="J6" t="s">
        <v>16</v>
      </c>
      <c r="K6" t="s">
        <v>89</v>
      </c>
      <c r="L6" s="7">
        <v>5000</v>
      </c>
    </row>
    <row r="7" spans="1:12" x14ac:dyDescent="0.25">
      <c r="J7" s="6"/>
      <c r="K7" s="6"/>
      <c r="L7" s="7"/>
    </row>
    <row r="8" spans="1:12" x14ac:dyDescent="0.25">
      <c r="K8" s="15"/>
      <c r="L8" s="16"/>
    </row>
    <row r="9" spans="1:12" x14ac:dyDescent="0.25">
      <c r="K9" s="15"/>
      <c r="L9" s="16"/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topLeftCell="D1" zoomScaleNormal="100" workbookViewId="0">
      <selection activeCell="K4" sqref="K4:L5"/>
    </sheetView>
  </sheetViews>
  <sheetFormatPr defaultColWidth="8.7109375"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0.25" x14ac:dyDescent="0.3">
      <c r="A1" s="1" t="s">
        <v>69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13</v>
      </c>
      <c r="H4" s="8">
        <f>SUM(D4:D203)</f>
        <v>0</v>
      </c>
      <c r="J4" s="6"/>
      <c r="K4" s="6"/>
      <c r="L4" s="7"/>
    </row>
    <row r="5" spans="1:12" x14ac:dyDescent="0.25">
      <c r="G5" s="4" t="s">
        <v>17</v>
      </c>
      <c r="H5" s="8">
        <f>SUM(L4:L33)</f>
        <v>0</v>
      </c>
      <c r="J5" s="6"/>
      <c r="K5" s="6"/>
      <c r="L5" s="7"/>
    </row>
    <row r="6" spans="1:12" ht="15.75" x14ac:dyDescent="0.25">
      <c r="G6" s="9" t="s">
        <v>21</v>
      </c>
      <c r="H6" s="10">
        <f>H3+H4-H5</f>
        <v>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zoomScaleNormal="100" workbookViewId="0"/>
  </sheetViews>
  <sheetFormatPr defaultColWidth="8.7109375" defaultRowHeight="15" x14ac:dyDescent="0.25"/>
  <cols>
    <col min="1" max="2" width="14" customWidth="1"/>
  </cols>
  <sheetData>
    <row r="1" spans="1:2" ht="20.25" x14ac:dyDescent="0.3">
      <c r="A1" s="1" t="s">
        <v>70</v>
      </c>
    </row>
    <row r="3" spans="1:2" x14ac:dyDescent="0.25">
      <c r="A3" s="3" t="s">
        <v>71</v>
      </c>
      <c r="B3" s="3" t="s">
        <v>72</v>
      </c>
    </row>
    <row r="4" spans="1:2" x14ac:dyDescent="0.25">
      <c r="A4" s="6" t="s">
        <v>11</v>
      </c>
      <c r="B4" s="7">
        <v>100000</v>
      </c>
    </row>
    <row r="5" spans="1:2" x14ac:dyDescent="0.25">
      <c r="A5" s="6" t="s">
        <v>33</v>
      </c>
      <c r="B5" s="7">
        <v>50000</v>
      </c>
    </row>
    <row r="10" spans="1:2" x14ac:dyDescent="0.25">
      <c r="A10" s="4" t="s">
        <v>73</v>
      </c>
      <c r="B10" s="10">
        <f>SUM(B4:B9)</f>
        <v>150000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0"/>
  <sheetViews>
    <sheetView topLeftCell="A7" zoomScaleNormal="100" workbookViewId="0">
      <selection activeCell="E12" sqref="E12"/>
    </sheetView>
  </sheetViews>
  <sheetFormatPr defaultColWidth="8.7109375" defaultRowHeight="15" x14ac:dyDescent="0.25"/>
  <cols>
    <col min="1" max="1" width="30" customWidth="1"/>
    <col min="2" max="5" width="15" customWidth="1"/>
  </cols>
  <sheetData>
    <row r="1" spans="1:5" ht="20.25" x14ac:dyDescent="0.3">
      <c r="A1" s="1" t="s">
        <v>74</v>
      </c>
    </row>
    <row r="2" spans="1:5" x14ac:dyDescent="0.25">
      <c r="A2" s="2" t="s">
        <v>75</v>
      </c>
    </row>
    <row r="3" spans="1:5" x14ac:dyDescent="0.25">
      <c r="A3" s="3" t="s">
        <v>76</v>
      </c>
      <c r="B3" s="3" t="s">
        <v>77</v>
      </c>
      <c r="C3" s="3" t="s">
        <v>78</v>
      </c>
      <c r="D3" s="3" t="s">
        <v>79</v>
      </c>
      <c r="E3" s="3" t="s">
        <v>80</v>
      </c>
    </row>
    <row r="4" spans="1:5" x14ac:dyDescent="0.25">
      <c r="A4" s="6" t="s">
        <v>0</v>
      </c>
      <c r="B4" s="8">
        <f>MANNA!H4</f>
        <v>1040</v>
      </c>
      <c r="C4" s="8">
        <f>MANNA!H5</f>
        <v>5000</v>
      </c>
      <c r="D4" s="8">
        <f>MANNA!H3</f>
        <v>-5854</v>
      </c>
      <c r="E4" s="10">
        <f>MANNA!H6</f>
        <v>-9814</v>
      </c>
    </row>
    <row r="5" spans="1:5" x14ac:dyDescent="0.25">
      <c r="A5" s="6" t="s">
        <v>25</v>
      </c>
      <c r="B5" s="8">
        <f>OTHER!H4</f>
        <v>12500</v>
      </c>
      <c r="C5" s="8">
        <f>OTHER!H5</f>
        <v>12500</v>
      </c>
      <c r="D5" s="8">
        <f>OTHER!H3</f>
        <v>0</v>
      </c>
      <c r="E5" s="10">
        <f>OTHER!H6</f>
        <v>0</v>
      </c>
    </row>
    <row r="6" spans="1:5" x14ac:dyDescent="0.25">
      <c r="A6" s="6" t="s">
        <v>27</v>
      </c>
      <c r="B6" s="8">
        <f>SHAWON!H4</f>
        <v>1574</v>
      </c>
      <c r="C6" s="8">
        <f>SHAWON!H5</f>
        <v>0</v>
      </c>
      <c r="D6" s="8">
        <f>SHAWON!H3</f>
        <v>-29516.55</v>
      </c>
      <c r="E6" s="10">
        <f>SHAWON!H6</f>
        <v>-27942.55</v>
      </c>
    </row>
    <row r="7" spans="1:5" x14ac:dyDescent="0.25">
      <c r="A7" s="6" t="s">
        <v>34</v>
      </c>
      <c r="B7" s="8">
        <f>NASIR!H4</f>
        <v>2623</v>
      </c>
      <c r="C7" s="8">
        <f>NASIR!H5</f>
        <v>3000</v>
      </c>
      <c r="D7" s="8">
        <f>NASIR!H3</f>
        <v>-732</v>
      </c>
      <c r="E7" s="10">
        <f>NASIR!H6</f>
        <v>-1109</v>
      </c>
    </row>
    <row r="8" spans="1:5" x14ac:dyDescent="0.25">
      <c r="A8" s="6" t="s">
        <v>38</v>
      </c>
      <c r="B8" s="8">
        <f>MAHFUZ!H4</f>
        <v>5761</v>
      </c>
      <c r="C8" s="8">
        <f>MAHFUZ!H5</f>
        <v>5000</v>
      </c>
      <c r="D8" s="8">
        <f>MAHFUZ!H3</f>
        <v>0</v>
      </c>
      <c r="E8" s="10">
        <f>MAHFUZ!H6</f>
        <v>761</v>
      </c>
    </row>
    <row r="9" spans="1:5" x14ac:dyDescent="0.25">
      <c r="A9" s="6" t="s">
        <v>44</v>
      </c>
      <c r="B9" s="8">
        <f>JIHAD!H4</f>
        <v>90835</v>
      </c>
      <c r="C9" s="8">
        <f>JIHAD!H5</f>
        <v>82500</v>
      </c>
      <c r="D9" s="8">
        <f>JIHAD!H3</f>
        <v>-9969</v>
      </c>
      <c r="E9" s="10">
        <f>JIHAD!H6</f>
        <v>-1634</v>
      </c>
    </row>
    <row r="10" spans="1:5" x14ac:dyDescent="0.25">
      <c r="A10" s="6" t="s">
        <v>68</v>
      </c>
      <c r="B10" s="8">
        <f>'MD SIR'!H4</f>
        <v>0</v>
      </c>
      <c r="C10" s="8">
        <f>'MD SIR'!H5</f>
        <v>14000</v>
      </c>
      <c r="D10" s="8">
        <f>'MD SIR'!H3</f>
        <v>-7000</v>
      </c>
      <c r="E10" s="10">
        <f>'MD SIR'!H6</f>
        <v>-21000</v>
      </c>
    </row>
    <row r="11" spans="1:5" x14ac:dyDescent="0.25">
      <c r="A11" s="6" t="s">
        <v>69</v>
      </c>
      <c r="B11" s="8">
        <f>UNCLE!H4</f>
        <v>0</v>
      </c>
      <c r="C11" s="8">
        <f>UNCLE!H5</f>
        <v>0</v>
      </c>
      <c r="D11" s="8">
        <f>UNCLE!H3</f>
        <v>0</v>
      </c>
      <c r="E11" s="10">
        <f>UNCLE!H6</f>
        <v>0</v>
      </c>
    </row>
    <row r="12" spans="1:5" x14ac:dyDescent="0.25">
      <c r="A12" s="11" t="s">
        <v>81</v>
      </c>
      <c r="B12" s="12">
        <f>SUM(B4:B11)</f>
        <v>114333</v>
      </c>
      <c r="C12" s="12">
        <f>SUM(C4:C11)</f>
        <v>122000</v>
      </c>
      <c r="D12" s="12">
        <f>SUM(D4:D11)</f>
        <v>-53071.55</v>
      </c>
      <c r="E12" s="12">
        <f>SUM(E4:E11)</f>
        <v>-60738.55</v>
      </c>
    </row>
    <row r="14" spans="1:5" x14ac:dyDescent="0.25">
      <c r="A14" s="4" t="s">
        <v>82</v>
      </c>
      <c r="B14" s="10">
        <f>E12</f>
        <v>-60738.55</v>
      </c>
    </row>
    <row r="16" spans="1:5" ht="15.75" x14ac:dyDescent="0.25">
      <c r="A16" s="13" t="s">
        <v>83</v>
      </c>
    </row>
    <row r="17" spans="1:2" x14ac:dyDescent="0.25">
      <c r="A17" s="4" t="s">
        <v>84</v>
      </c>
      <c r="B17" s="5">
        <v>-80263.55</v>
      </c>
    </row>
    <row r="18" spans="1:2" x14ac:dyDescent="0.25">
      <c r="A18" s="4" t="s">
        <v>85</v>
      </c>
      <c r="B18" s="8">
        <f>FUND!B10</f>
        <v>150000</v>
      </c>
    </row>
    <row r="19" spans="1:2" x14ac:dyDescent="0.25">
      <c r="A19" s="4" t="s">
        <v>86</v>
      </c>
      <c r="B19" s="8">
        <f>B12</f>
        <v>114333</v>
      </c>
    </row>
    <row r="20" spans="1:2" ht="15.75" x14ac:dyDescent="0.25">
      <c r="A20" s="4" t="s">
        <v>87</v>
      </c>
      <c r="B20" s="14">
        <f>B17-B18+B19</f>
        <v>-115930.54999999999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shabukta haider</cp:lastModifiedBy>
  <cp:revision>0</cp:revision>
  <dcterms:created xsi:type="dcterms:W3CDTF">2026-06-27T10:18:24Z</dcterms:created>
  <dcterms:modified xsi:type="dcterms:W3CDTF">2026-07-01T08:42:50Z</dcterms:modified>
  <dc:language>en-US</dc:language>
</cp:coreProperties>
</file>